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codeName="ThisWorkbook" defaultThemeVersion="124226"/>
  <mc:AlternateContent xmlns:mc="http://schemas.openxmlformats.org/markup-compatibility/2006">
    <mc:Choice Requires="x15">
      <x15ac:absPath xmlns:x15ac="http://schemas.microsoft.com/office/spreadsheetml/2010/11/ac" url="C:\Users\owner\Desktop\"/>
    </mc:Choice>
  </mc:AlternateContent>
  <xr:revisionPtr revIDLastSave="0" documentId="8_{E8764002-5F50-4EA9-8832-5B6034B77EC8}" xr6:coauthVersionLast="47" xr6:coauthVersionMax="47" xr10:uidLastSave="{00000000-0000-0000-0000-000000000000}"/>
  <bookViews>
    <workbookView xWindow="-108" yWindow="-108" windowWidth="23256" windowHeight="12456" firstSheet="1" activeTab="1" xr2:uid="{00000000-000D-0000-FFFF-FFFF00000000}"/>
  </bookViews>
  <sheets>
    <sheet name="Ver5-0" sheetId="4" state="hidden" r:id="rId1"/>
    <sheet name="Ver5" sheetId="8" r:id="rId2"/>
    <sheet name="Ver4" sheetId="7" state="hidden" r:id="rId3"/>
    <sheet name="データチェック" sheetId="9" state="hidden" r:id="rId4"/>
    <sheet name="リスト" sheetId="5" state="hidden" r:id="rId5"/>
  </sheets>
  <definedNames>
    <definedName name="_xlnm.Print_Area" localSheetId="2">'Ver4'!$A$1:$L$45</definedName>
    <definedName name="_xlnm.Print_Area" localSheetId="1">'Ver5'!$A$1:$L$46</definedName>
    <definedName name="_xlnm.Print_Area" localSheetId="0">'Ver5-0'!$A$1:$M$44</definedName>
    <definedName name="エラー数">データチェック!$C$15</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4" i="9" l="1"/>
  <c r="C3" i="9"/>
  <c r="C2" i="9"/>
  <c r="L42" i="8"/>
  <c r="L28" i="8"/>
  <c r="L26" i="8"/>
  <c r="L21" i="8"/>
  <c r="L17" i="8"/>
  <c r="L40" i="8"/>
  <c r="L39" i="8"/>
  <c r="L38" i="8"/>
  <c r="L31" i="8"/>
  <c r="L32" i="8"/>
  <c r="L41" i="8"/>
  <c r="L29" i="8"/>
  <c r="L27" i="8"/>
  <c r="L24" i="8"/>
  <c r="L19" i="8"/>
  <c r="L43" i="8"/>
  <c r="C10" i="9" s="1"/>
  <c r="L36" i="8"/>
  <c r="L35" i="8"/>
  <c r="L34" i="8"/>
  <c r="L23" i="8"/>
  <c r="L22" i="8"/>
  <c r="L15" i="8"/>
  <c r="L14" i="8"/>
  <c r="L13" i="8"/>
  <c r="L12" i="8"/>
  <c r="L11" i="8"/>
  <c r="L10" i="8"/>
  <c r="L8" i="8"/>
  <c r="C5" i="9" s="1"/>
  <c r="L16" i="8"/>
  <c r="L18" i="8"/>
  <c r="L30" i="8"/>
  <c r="C13" i="9"/>
  <c r="C12" i="9"/>
  <c r="C11" i="9"/>
  <c r="G47" i="8"/>
  <c r="E47" i="8"/>
  <c r="A47" i="8"/>
  <c r="L37" i="8"/>
  <c r="J21" i="7"/>
  <c r="J24" i="7"/>
  <c r="K17" i="4"/>
  <c r="K18" i="4"/>
  <c r="J40" i="7"/>
  <c r="J39" i="7"/>
  <c r="J38" i="7"/>
  <c r="J37" i="7"/>
  <c r="J36" i="7"/>
  <c r="J35" i="7"/>
  <c r="J34" i="7"/>
  <c r="J33" i="7"/>
  <c r="J32" i="7"/>
  <c r="J31" i="7"/>
  <c r="J30" i="7"/>
  <c r="J29" i="7"/>
  <c r="J28" i="7"/>
  <c r="J27" i="7"/>
  <c r="J26" i="7"/>
  <c r="J23" i="7"/>
  <c r="J20" i="7"/>
  <c r="J19" i="7"/>
  <c r="J18" i="7"/>
  <c r="J17" i="7"/>
  <c r="J16" i="7"/>
  <c r="J15" i="7"/>
  <c r="J14" i="7"/>
  <c r="J13" i="7"/>
  <c r="J12" i="7"/>
  <c r="J11" i="7"/>
  <c r="J10" i="7"/>
  <c r="J9" i="7"/>
  <c r="J8" i="7"/>
  <c r="J7" i="7"/>
  <c r="J6" i="7"/>
  <c r="J5" i="7"/>
  <c r="K1" i="7"/>
  <c r="K20" i="4"/>
  <c r="K22" i="4"/>
  <c r="K27" i="4"/>
  <c r="K7" i="4"/>
  <c r="K8" i="4"/>
  <c r="K9" i="4"/>
  <c r="K11" i="4"/>
  <c r="K16" i="4"/>
  <c r="K12" i="4"/>
  <c r="K13" i="4"/>
  <c r="K14" i="4"/>
  <c r="K15" i="4"/>
  <c r="K24" i="4"/>
  <c r="K21" i="4"/>
  <c r="K23" i="4"/>
  <c r="K25" i="4"/>
  <c r="K28" i="4"/>
  <c r="K30" i="4"/>
  <c r="K33" i="4"/>
  <c r="K31" i="4"/>
  <c r="K34" i="4"/>
  <c r="K32" i="4"/>
  <c r="K35" i="4"/>
  <c r="K37" i="4"/>
  <c r="K38" i="4"/>
  <c r="K39" i="4"/>
  <c r="K40" i="4"/>
  <c r="K42" i="4"/>
  <c r="K43" i="7" l="1"/>
  <c r="C8" i="9"/>
  <c r="C6" i="9"/>
  <c r="C7" i="9"/>
  <c r="C9" i="9"/>
  <c r="C15" i="9" l="1"/>
  <c r="J46" i="8"/>
</calcChain>
</file>

<file path=xl/comments1.xml><?xml version="1.0" encoding="utf-8"?>
<comments xmlns="http://schemas.openxmlformats.org/spreadsheetml/2006/main" xmlns:mc="http://schemas.openxmlformats.org/markup-compatibility/2006" xmlns:xr="http://schemas.microsoft.com/office/spreadsheetml/2014/revision" mc:Ignorable="xr">
  <authors>
    <author>jdba-GO</author>
  </authors>
  <commentList>
    <comment ref="I7" authorId="0" shapeId="0" xr:uid="{00000000-0006-0000-0000-000004000000}">
      <text>
        <r>
          <rPr>
            <b/>
            <sz val="9"/>
            <color indexed="81"/>
            <rFont val="ＭＳ Ｐゴシック"/>
            <family val="3"/>
            <charset val="128"/>
          </rPr>
          <t>薄黄色のセルはドロップダウンリストの選択です（選択をすると適否が表示されます）</t>
        </r>
      </text>
    </comment>
    <comment ref="I12" authorId="0" shapeId="0" xr:uid="{00000000-0006-0000-0000-000005000000}">
      <text>
        <r>
          <rPr>
            <b/>
            <sz val="9"/>
            <color indexed="81"/>
            <rFont val="ＭＳ Ｐゴシック"/>
            <family val="3"/>
            <charset val="128"/>
          </rPr>
          <t>【半角数字入力】</t>
        </r>
      </text>
    </comment>
    <comment ref="I18" authorId="0" shapeId="0" xr:uid="{00000000-0006-0000-0000-000006000000}">
      <text>
        <r>
          <rPr>
            <b/>
            <sz val="9"/>
            <color indexed="81"/>
            <rFont val="ＭＳ Ｐゴシック"/>
            <family val="3"/>
            <charset val="128"/>
          </rPr>
          <t>1つ前の回答が『表示なし』の場合は省略</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jdba-GO</author>
  </authors>
  <commentList>
    <comment ref="C2" authorId="0" shapeId="0" xr:uid="{60D7F4CF-14A4-466A-B457-C38BE368CB96}">
      <text>
        <r>
          <rPr>
            <b/>
            <sz val="9"/>
            <color indexed="81"/>
            <rFont val="ＭＳ Ｐゴシック"/>
            <family val="3"/>
            <charset val="128"/>
          </rPr>
          <t>オレンジ色のセルは直接入力</t>
        </r>
      </text>
    </comment>
    <comment ref="F2" authorId="0" shapeId="0" xr:uid="{60FA47E7-B53F-469C-9F34-448C10EE8E00}">
      <text>
        <r>
          <rPr>
            <b/>
            <sz val="9"/>
            <color indexed="81"/>
            <rFont val="ＭＳ Ｐゴシック"/>
            <family val="3"/>
            <charset val="128"/>
          </rPr>
          <t>初めての検定か過去に検定を行ったデザインの追加検定かを入力</t>
        </r>
        <r>
          <rPr>
            <sz val="9"/>
            <color indexed="81"/>
            <rFont val="ＭＳ Ｐゴシック"/>
            <family val="3"/>
            <charset val="128"/>
          </rPr>
          <t xml:space="preserve">
</t>
        </r>
      </text>
    </comment>
    <comment ref="H2" authorId="0" shapeId="0" xr:uid="{F1CE9A9E-9B22-431B-BBBD-953A7CEF2504}">
      <text>
        <r>
          <rPr>
            <b/>
            <sz val="9"/>
            <color indexed="81"/>
            <rFont val="ＭＳ Ｐゴシック"/>
            <family val="3"/>
            <charset val="128"/>
          </rPr>
          <t>追加検定の場合は、初めて検定を行った日を入力（ユニフォーム規定改正の際の参考となります）</t>
        </r>
      </text>
    </comment>
    <comment ref="H6" authorId="0" shapeId="0" xr:uid="{7F3A8703-E414-41F0-8531-58D9BFB10F3F}">
      <text>
        <r>
          <rPr>
            <b/>
            <sz val="9"/>
            <color indexed="81"/>
            <rFont val="ＭＳ Ｐゴシック"/>
            <family val="3"/>
            <charset val="128"/>
          </rPr>
          <t>薄黄色のセルはドロップダウンリストの選択です（選択をすると適否が表示されます）</t>
        </r>
      </text>
    </comment>
    <comment ref="H11" authorId="0" shapeId="0" xr:uid="{F8496217-2B5D-4543-B39E-64FB3011AFFD}">
      <text>
        <r>
          <rPr>
            <b/>
            <sz val="9"/>
            <color indexed="81"/>
            <rFont val="ＭＳ Ｐゴシック"/>
            <family val="3"/>
            <charset val="128"/>
          </rPr>
          <t>オレンジ色のセルは数値を入力すると適否が表示されます</t>
        </r>
      </text>
    </comment>
    <comment ref="H16" authorId="0" shapeId="0" xr:uid="{22A5D5D0-E2BD-40D4-81AC-1BFC3ECACB62}">
      <text>
        <r>
          <rPr>
            <b/>
            <sz val="9"/>
            <color indexed="81"/>
            <rFont val="ＭＳ Ｐゴシック"/>
            <family val="3"/>
            <charset val="128"/>
          </rPr>
          <t>1つ前の回答が『表示なし』の場合は省略</t>
        </r>
      </text>
    </comment>
    <comment ref="H21" authorId="0" shapeId="0" xr:uid="{07C5249E-8B81-428F-8AE2-EBADFEAC996E}">
      <text>
        <r>
          <rPr>
            <b/>
            <sz val="9"/>
            <color indexed="81"/>
            <rFont val="ＭＳ Ｐゴシック"/>
            <family val="3"/>
            <charset val="128"/>
          </rPr>
          <t>１つ前の回答が『高さ6cmを超過』の場合のみ入力</t>
        </r>
      </text>
    </comment>
    <comment ref="H24" authorId="0" shapeId="0" xr:uid="{43F9988B-777D-458E-BDEC-4611F688FC00}">
      <text>
        <r>
          <rPr>
            <b/>
            <sz val="9"/>
            <color indexed="81"/>
            <rFont val="ＭＳ Ｐゴシック"/>
            <family val="3"/>
            <charset val="128"/>
          </rPr>
          <t>1つ前の回答が『高さ6cmを超過』の場合のみ入力</t>
        </r>
      </text>
    </comment>
    <comment ref="C42" authorId="0" shapeId="0" xr:uid="{A778A882-E5C2-4BD8-BD1C-C0A24E4EC04E}">
      <text>
        <r>
          <rPr>
            <b/>
            <sz val="9"/>
            <color indexed="81"/>
            <rFont val="ＭＳ Ｐゴシック"/>
            <family val="3"/>
            <charset val="128"/>
          </rPr>
          <t>オレンジ色のセルは直接入力</t>
        </r>
      </text>
    </comment>
    <comment ref="J42" authorId="0" shapeId="0" xr:uid="{0F421F04-7F90-4899-B965-45331AE3D2F3}">
      <text>
        <r>
          <rPr>
            <b/>
            <sz val="9"/>
            <color indexed="81"/>
            <rFont val="ＭＳ Ｐゴシック"/>
            <family val="3"/>
            <charset val="128"/>
          </rPr>
          <t>データ提出の際は不要です。</t>
        </r>
        <r>
          <rPr>
            <sz val="9"/>
            <color indexed="81"/>
            <rFont val="ＭＳ Ｐゴシック"/>
            <family val="3"/>
            <charset val="128"/>
          </rPr>
          <t xml:space="preserve">
</t>
        </r>
      </text>
    </comment>
    <comment ref="G44" authorId="0" shapeId="0" xr:uid="{1832CA51-6FC5-44D0-945B-CE21AAC9593C}">
      <text>
        <r>
          <rPr>
            <b/>
            <sz val="9"/>
            <color indexed="81"/>
            <rFont val="ＭＳ Ｐゴシック"/>
            <family val="3"/>
            <charset val="128"/>
          </rPr>
          <t>複数の役員にチェックを行ってください</t>
        </r>
      </text>
    </comment>
    <comment ref="J44" authorId="0" shapeId="0" xr:uid="{546E33F3-52A8-40B0-B65F-7A94D7F10F6B}">
      <text>
        <r>
          <rPr>
            <b/>
            <sz val="9"/>
            <color indexed="81"/>
            <rFont val="ＭＳ Ｐゴシック"/>
            <family val="3"/>
            <charset val="128"/>
          </rPr>
          <t>データ提出の際は不要です。</t>
        </r>
      </text>
    </comment>
  </commentList>
</comments>
</file>

<file path=xl/sharedStrings.xml><?xml version="1.0" encoding="utf-8"?>
<sst xmlns="http://schemas.openxmlformats.org/spreadsheetml/2006/main" count="683" uniqueCount="384">
  <si>
    <t>選手ユニフォーム検定チェックリスト</t>
    <rPh sb="0" eb="2">
      <t>センシュ</t>
    </rPh>
    <rPh sb="8" eb="10">
      <t>ケンテイ</t>
    </rPh>
    <phoneticPr fontId="2"/>
  </si>
  <si>
    <t>チーム名（入力）</t>
    <rPh sb="3" eb="4">
      <t>メイ</t>
    </rPh>
    <rPh sb="5" eb="7">
      <t>ニュウリョク</t>
    </rPh>
    <phoneticPr fontId="2"/>
  </si>
  <si>
    <t>東御☆スピリッツ</t>
    <rPh sb="0" eb="2">
      <t>トウミ</t>
    </rPh>
    <phoneticPr fontId="2"/>
  </si>
  <si>
    <t>所属県</t>
    <rPh sb="0" eb="3">
      <t>ショゾクケン</t>
    </rPh>
    <phoneticPr fontId="2"/>
  </si>
  <si>
    <t>長野県</t>
  </si>
  <si>
    <t>ドッジボール協会</t>
    <rPh sb="6" eb="8">
      <t>キョウカイ</t>
    </rPh>
    <phoneticPr fontId="2"/>
  </si>
  <si>
    <t>検定日</t>
  </si>
  <si>
    <t>No.</t>
    <phoneticPr fontId="2"/>
  </si>
  <si>
    <t>項　　目</t>
    <rPh sb="0" eb="1">
      <t>コウ</t>
    </rPh>
    <rPh sb="3" eb="4">
      <t>メ</t>
    </rPh>
    <phoneticPr fontId="2"/>
  </si>
  <si>
    <t>検　定　内　容</t>
    <rPh sb="0" eb="1">
      <t>ケン</t>
    </rPh>
    <rPh sb="2" eb="3">
      <t>サダム</t>
    </rPh>
    <rPh sb="4" eb="5">
      <t>ウチ</t>
    </rPh>
    <rPh sb="6" eb="7">
      <t>カタチ</t>
    </rPh>
    <phoneticPr fontId="2"/>
  </si>
  <si>
    <r>
      <t>検定結果</t>
    </r>
    <r>
      <rPr>
        <sz val="10"/>
        <color indexed="8"/>
        <rFont val="游ゴシック"/>
        <family val="3"/>
        <charset val="128"/>
      </rPr>
      <t xml:space="preserve">
（省略可能箇所以外は全て入力）</t>
    </r>
    <rPh sb="0" eb="2">
      <t>ケンテイ</t>
    </rPh>
    <rPh sb="2" eb="4">
      <t>ケッカ</t>
    </rPh>
    <rPh sb="6" eb="8">
      <t>ショウリャク</t>
    </rPh>
    <rPh sb="8" eb="10">
      <t>カノウ</t>
    </rPh>
    <rPh sb="10" eb="12">
      <t>カショ</t>
    </rPh>
    <rPh sb="12" eb="14">
      <t>イガイ</t>
    </rPh>
    <rPh sb="15" eb="16">
      <t>スベ</t>
    </rPh>
    <rPh sb="17" eb="19">
      <t>ニュウリョク</t>
    </rPh>
    <phoneticPr fontId="2"/>
  </si>
  <si>
    <t>適否</t>
    <rPh sb="0" eb="2">
      <t>テキヒ</t>
    </rPh>
    <phoneticPr fontId="2"/>
  </si>
  <si>
    <t>留　　意　　点</t>
    <rPh sb="0" eb="1">
      <t>トメ</t>
    </rPh>
    <rPh sb="3" eb="4">
      <t>イ</t>
    </rPh>
    <rPh sb="6" eb="7">
      <t>テン</t>
    </rPh>
    <phoneticPr fontId="2"/>
  </si>
  <si>
    <t>同一ユニフォームの作製（着用）</t>
    <phoneticPr fontId="2"/>
  </si>
  <si>
    <t>同一ユニフォームの作製（着用）</t>
  </si>
  <si>
    <t>全員のユニフォームが、同色・同色彩（同柄）・同形・同意匠（デザイン）にて作製されているか？</t>
    <rPh sb="0" eb="2">
      <t>ゼンイン</t>
    </rPh>
    <rPh sb="11" eb="13">
      <t>ドウショク</t>
    </rPh>
    <rPh sb="14" eb="15">
      <t>ドウ</t>
    </rPh>
    <rPh sb="15" eb="17">
      <t>シキサイ</t>
    </rPh>
    <rPh sb="18" eb="19">
      <t>ドウ</t>
    </rPh>
    <rPh sb="19" eb="20">
      <t>ガラ</t>
    </rPh>
    <rPh sb="22" eb="24">
      <t>ドウケイ</t>
    </rPh>
    <rPh sb="25" eb="26">
      <t>ドウ</t>
    </rPh>
    <rPh sb="26" eb="28">
      <t>イショウ</t>
    </rPh>
    <rPh sb="36" eb="38">
      <t>サクセイ</t>
    </rPh>
    <phoneticPr fontId="2"/>
  </si>
  <si>
    <t>シャツ・パンツ共に統一</t>
  </si>
  <si>
    <t>選手全員が統一されている
仕様面の相違（縫目箇所・パンツのスリット有無の混在）等がない</t>
    <rPh sb="0" eb="2">
      <t>センシュ</t>
    </rPh>
    <rPh sb="2" eb="4">
      <t>ゼンイン</t>
    </rPh>
    <rPh sb="5" eb="7">
      <t>トウイツ</t>
    </rPh>
    <rPh sb="13" eb="15">
      <t>シヨウ</t>
    </rPh>
    <rPh sb="15" eb="16">
      <t>メン</t>
    </rPh>
    <rPh sb="17" eb="19">
      <t>ソウイ</t>
    </rPh>
    <rPh sb="20" eb="22">
      <t>ヌイメ</t>
    </rPh>
    <rPh sb="22" eb="24">
      <t>カショ</t>
    </rPh>
    <rPh sb="33" eb="35">
      <t>ウム</t>
    </rPh>
    <rPh sb="36" eb="38">
      <t>コンザイ</t>
    </rPh>
    <rPh sb="39" eb="40">
      <t>ナド</t>
    </rPh>
    <phoneticPr fontId="2"/>
  </si>
  <si>
    <t>2-1</t>
    <phoneticPr fontId="2"/>
  </si>
  <si>
    <t>シャツ</t>
    <phoneticPr fontId="2"/>
  </si>
  <si>
    <t>色彩</t>
    <rPh sb="0" eb="2">
      <t>シキサイ</t>
    </rPh>
    <phoneticPr fontId="2"/>
  </si>
  <si>
    <t>前面と背面の色彩が同一</t>
  </si>
  <si>
    <t>○</t>
  </si>
  <si>
    <t>2-2</t>
    <phoneticPr fontId="2"/>
  </si>
  <si>
    <t>パンツ</t>
    <phoneticPr fontId="2"/>
  </si>
  <si>
    <t>選手番号</t>
    <rPh sb="0" eb="4">
      <t>センシュバンゴウ</t>
    </rPh>
    <phoneticPr fontId="2"/>
  </si>
  <si>
    <t>3-1</t>
  </si>
  <si>
    <t>シャツ</t>
  </si>
  <si>
    <t>視認性</t>
    <rPh sb="0" eb="3">
      <t>シニンセイ</t>
    </rPh>
    <phoneticPr fontId="2"/>
  </si>
  <si>
    <t>選手番号は、服地と明確に区別し得る色彩・フォントか？</t>
    <phoneticPr fontId="2"/>
  </si>
  <si>
    <t>3-2</t>
  </si>
  <si>
    <t>前面</t>
  </si>
  <si>
    <t>位置</t>
    <phoneticPr fontId="2"/>
  </si>
  <si>
    <t>シャツ中央 ＆ 襟下と選手番号の距離</t>
    <rPh sb="16" eb="18">
      <t>キョリ</t>
    </rPh>
    <phoneticPr fontId="2"/>
  </si>
  <si>
    <t>ｃｍ【半角数字入力】</t>
    <phoneticPr fontId="2"/>
  </si>
  <si>
    <t>襟下・５ｃｍ以上</t>
    <rPh sb="0" eb="1">
      <t>エリ</t>
    </rPh>
    <rPh sb="1" eb="2">
      <t>シタ</t>
    </rPh>
    <rPh sb="6" eb="8">
      <t>イジョウ</t>
    </rPh>
    <phoneticPr fontId="2"/>
  </si>
  <si>
    <t>3-3</t>
    <phoneticPr fontId="2"/>
  </si>
  <si>
    <t>サイズ</t>
    <phoneticPr fontId="2"/>
  </si>
  <si>
    <t>選手番号の高さ</t>
    <rPh sb="0" eb="2">
      <t>センシュ</t>
    </rPh>
    <rPh sb="2" eb="4">
      <t>バンゴウ</t>
    </rPh>
    <rPh sb="5" eb="6">
      <t>タカ</t>
    </rPh>
    <phoneticPr fontId="2"/>
  </si>
  <si>
    <t>高さ・１２ｃｍ以上、２０ｃｍ以下</t>
    <rPh sb="0" eb="1">
      <t>タカ</t>
    </rPh>
    <rPh sb="7" eb="9">
      <t>イジョウ</t>
    </rPh>
    <rPh sb="14" eb="16">
      <t>イカ</t>
    </rPh>
    <phoneticPr fontId="2"/>
  </si>
  <si>
    <t>3-4</t>
  </si>
  <si>
    <t>背面</t>
  </si>
  <si>
    <t>3-5</t>
  </si>
  <si>
    <t>高さ・２０ｃｍ（統一）</t>
    <rPh sb="0" eb="1">
      <t>タカ</t>
    </rPh>
    <rPh sb="8" eb="10">
      <t>トウイツ</t>
    </rPh>
    <phoneticPr fontId="2"/>
  </si>
  <si>
    <t>4-1</t>
  </si>
  <si>
    <t>パンツ</t>
  </si>
  <si>
    <t>選手番号は、服地と明確に区別し得る色彩・フォントか？</t>
  </si>
  <si>
    <t>表示なし</t>
  </si>
  <si>
    <t>服地が縞柄の場合も同様</t>
    <rPh sb="0" eb="2">
      <t>フクジ</t>
    </rPh>
    <rPh sb="3" eb="4">
      <t>シマ</t>
    </rPh>
    <rPh sb="4" eb="5">
      <t>ガラ</t>
    </rPh>
    <rPh sb="6" eb="8">
      <t>バアイ</t>
    </rPh>
    <rPh sb="9" eb="11">
      <t>ドウヨウ</t>
    </rPh>
    <phoneticPr fontId="2"/>
  </si>
  <si>
    <t>4-2</t>
  </si>
  <si>
    <t>前面右側に表示</t>
    <rPh sb="0" eb="2">
      <t>ゼンメン</t>
    </rPh>
    <rPh sb="2" eb="4">
      <t>ミギガワ</t>
    </rPh>
    <rPh sb="5" eb="7">
      <t>ヒョウジ</t>
    </rPh>
    <phoneticPr fontId="2"/>
  </si>
  <si>
    <t>基本的に、パンツへの表示は不要</t>
    <rPh sb="0" eb="3">
      <t>キホンテキ</t>
    </rPh>
    <rPh sb="10" eb="12">
      <t>ヒョウジ</t>
    </rPh>
    <rPh sb="13" eb="15">
      <t>フヨウ</t>
    </rPh>
    <phoneticPr fontId="2"/>
  </si>
  <si>
    <t>4-3</t>
  </si>
  <si>
    <t>高さ・１０ｃｍ以上、１５ｃｍ以下</t>
    <rPh sb="0" eb="1">
      <t>タカ</t>
    </rPh>
    <rPh sb="7" eb="9">
      <t>イジョウ</t>
    </rPh>
    <rPh sb="14" eb="16">
      <t>イカ</t>
    </rPh>
    <phoneticPr fontId="2"/>
  </si>
  <si>
    <t>チーム名（チームを表す文字・数字・イラスト・マーク）</t>
    <rPh sb="3" eb="4">
      <t>メイ</t>
    </rPh>
    <phoneticPr fontId="2"/>
  </si>
  <si>
    <t>5-1</t>
  </si>
  <si>
    <t>左胸または右胸と選手番号上部</t>
  </si>
  <si>
    <t>前面右胸／前面左胸／前面および背面の選手番号上部</t>
  </si>
  <si>
    <t>5-2</t>
  </si>
  <si>
    <t>選手番号の上部に、サイズは高さ６ｃｍ×幅３０ｃｍ以内か？</t>
    <rPh sb="0" eb="2">
      <t>センシュ</t>
    </rPh>
    <rPh sb="2" eb="4">
      <t>バンゴウ</t>
    </rPh>
    <rPh sb="5" eb="7">
      <t>ジョウブ</t>
    </rPh>
    <rPh sb="13" eb="14">
      <t>タカ</t>
    </rPh>
    <rPh sb="19" eb="20">
      <t>ハバ</t>
    </rPh>
    <rPh sb="24" eb="26">
      <t>イナイ</t>
    </rPh>
    <phoneticPr fontId="2"/>
  </si>
  <si>
    <t>6-2</t>
  </si>
  <si>
    <t>背面選手番号上部</t>
  </si>
  <si>
    <t>8-1</t>
    <phoneticPr fontId="2"/>
  </si>
  <si>
    <t>選手番号の上部に、サイズは高さ６ｃｍ×幅３０ｃｍ以内か？</t>
    <rPh sb="13" eb="14">
      <t>タカ</t>
    </rPh>
    <rPh sb="19" eb="20">
      <t>ハバ</t>
    </rPh>
    <rPh sb="24" eb="26">
      <t>イナイ</t>
    </rPh>
    <phoneticPr fontId="2"/>
  </si>
  <si>
    <t>６ｃｍ×３０ｃｍ以内</t>
  </si>
  <si>
    <t>6-2</t>
    <phoneticPr fontId="2"/>
  </si>
  <si>
    <t>胸部</t>
  </si>
  <si>
    <t>４ｃｍ×１０ｃｍ以内か？</t>
    <rPh sb="8" eb="10">
      <t>イナイ</t>
    </rPh>
    <phoneticPr fontId="2"/>
  </si>
  <si>
    <t>右胸もしくは左胸</t>
  </si>
  <si>
    <t>9</t>
    <phoneticPr fontId="2"/>
  </si>
  <si>
    <t>内容</t>
    <rPh sb="0" eb="2">
      <t>ナイヨウ</t>
    </rPh>
    <phoneticPr fontId="2"/>
  </si>
  <si>
    <t>登録チーム名と同一のチーム名として、判断できるか？</t>
    <rPh sb="0" eb="2">
      <t>トウロク</t>
    </rPh>
    <rPh sb="5" eb="6">
      <t>メイ</t>
    </rPh>
    <rPh sb="7" eb="9">
      <t>ドウイツ</t>
    </rPh>
    <rPh sb="13" eb="14">
      <t>メイ</t>
    </rPh>
    <rPh sb="18" eb="20">
      <t>ハンダン</t>
    </rPh>
    <phoneticPr fontId="2"/>
  </si>
  <si>
    <t>同一チームと認められる表示</t>
  </si>
  <si>
    <t>チーム登録（web）情報を参照</t>
    <rPh sb="3" eb="5">
      <t>トウロク</t>
    </rPh>
    <rPh sb="10" eb="12">
      <t>ジョウホウ</t>
    </rPh>
    <rPh sb="13" eb="15">
      <t>サンショウ</t>
    </rPh>
    <phoneticPr fontId="2"/>
  </si>
  <si>
    <t>活動地域名</t>
    <rPh sb="0" eb="5">
      <t>カツドウチイキメイ</t>
    </rPh>
    <phoneticPr fontId="2"/>
  </si>
  <si>
    <t>11-1</t>
    <phoneticPr fontId="2"/>
  </si>
  <si>
    <t>左袖または左胸に表示されているか？ ≪1箇所のみ≫</t>
    <phoneticPr fontId="2"/>
  </si>
  <si>
    <t>左袖または左胸に表示</t>
  </si>
  <si>
    <t>県・市・町等の有無は問わない</t>
    <rPh sb="0" eb="1">
      <t>ケン</t>
    </rPh>
    <rPh sb="2" eb="3">
      <t>シ</t>
    </rPh>
    <rPh sb="4" eb="5">
      <t>マチ</t>
    </rPh>
    <rPh sb="5" eb="6">
      <t>ナド</t>
    </rPh>
    <rPh sb="7" eb="9">
      <t>ウム</t>
    </rPh>
    <rPh sb="10" eb="11">
      <t>ト</t>
    </rPh>
    <phoneticPr fontId="2"/>
  </si>
  <si>
    <t>11-2</t>
    <phoneticPr fontId="2"/>
  </si>
  <si>
    <t>４ｃｍ×１０ｃｍ以内</t>
  </si>
  <si>
    <t>１箇所、４０平方ｃｍ以下</t>
    <rPh sb="1" eb="3">
      <t>カショ</t>
    </rPh>
    <rPh sb="10" eb="12">
      <t>イカ</t>
    </rPh>
    <phoneticPr fontId="2"/>
  </si>
  <si>
    <t>製造メーカー・メーカーロゴ</t>
    <rPh sb="0" eb="2">
      <t>セイゾウ</t>
    </rPh>
    <phoneticPr fontId="2"/>
  </si>
  <si>
    <t>12-1</t>
    <phoneticPr fontId="2"/>
  </si>
  <si>
    <t>有無</t>
    <rPh sb="0" eb="2">
      <t>ウム</t>
    </rPh>
    <phoneticPr fontId="2"/>
  </si>
  <si>
    <t>選手全員が統一された同一メーカーのロゴマーク</t>
  </si>
  <si>
    <t>表示有無の混在なき</t>
    <rPh sb="0" eb="2">
      <t>ヒョウジ</t>
    </rPh>
    <rPh sb="2" eb="4">
      <t>ウム</t>
    </rPh>
    <rPh sb="5" eb="7">
      <t>コンザイ</t>
    </rPh>
    <phoneticPr fontId="2"/>
  </si>
  <si>
    <t>12-3</t>
    <phoneticPr fontId="2"/>
  </si>
  <si>
    <t>製造メーカー名・ロゴマークの表示位置</t>
  </si>
  <si>
    <t>右胸もしくは左胸、１箇所のみ</t>
    <rPh sb="0" eb="2">
      <t>ミギムネ</t>
    </rPh>
    <rPh sb="6" eb="8">
      <t>ヒダリムネ</t>
    </rPh>
    <rPh sb="10" eb="12">
      <t>カショ</t>
    </rPh>
    <phoneticPr fontId="2"/>
  </si>
  <si>
    <t>12-5</t>
    <phoneticPr fontId="2"/>
  </si>
  <si>
    <t>２５平方ｃｍ以内</t>
  </si>
  <si>
    <t>12-2</t>
    <phoneticPr fontId="2"/>
  </si>
  <si>
    <t>12-4</t>
    <phoneticPr fontId="2"/>
  </si>
  <si>
    <t>左右・前後面、何れか１箇所</t>
    <rPh sb="0" eb="2">
      <t>サユウ</t>
    </rPh>
    <rPh sb="3" eb="5">
      <t>ゼンゴ</t>
    </rPh>
    <rPh sb="5" eb="6">
      <t>メン</t>
    </rPh>
    <rPh sb="7" eb="8">
      <t>イヅ</t>
    </rPh>
    <rPh sb="11" eb="13">
      <t>カショ</t>
    </rPh>
    <phoneticPr fontId="2"/>
  </si>
  <si>
    <t>12-6</t>
    <phoneticPr fontId="2"/>
  </si>
  <si>
    <t>表示サイズは、２５平方ｃｍ以内</t>
  </si>
  <si>
    <t>広告</t>
    <rPh sb="0" eb="2">
      <t>コウコク</t>
    </rPh>
    <phoneticPr fontId="2"/>
  </si>
  <si>
    <t>13-1</t>
    <phoneticPr fontId="2"/>
  </si>
  <si>
    <r>
      <rPr>
        <b/>
        <sz val="9"/>
        <color rgb="FF000000"/>
        <rFont val="游ゴシック"/>
        <family val="3"/>
        <charset val="128"/>
      </rPr>
      <t>【※広告表示の制限が適用された場合】</t>
    </r>
    <r>
      <rPr>
        <sz val="9"/>
        <color rgb="FF000000"/>
        <rFont val="游ゴシック"/>
        <family val="3"/>
        <charset val="128"/>
      </rPr>
      <t>⇒右袖もしくは左袖表示されているか？</t>
    </r>
  </si>
  <si>
    <t>広告表示はシャツ、パンツ合わせて２社までとする</t>
    <rPh sb="0" eb="2">
      <t>コウコク</t>
    </rPh>
    <rPh sb="2" eb="4">
      <t>ヒョウジ</t>
    </rPh>
    <rPh sb="12" eb="13">
      <t>ア</t>
    </rPh>
    <rPh sb="17" eb="18">
      <t>シャ</t>
    </rPh>
    <phoneticPr fontId="2"/>
  </si>
  <si>
    <t>13-2</t>
  </si>
  <si>
    <r>
      <rPr>
        <b/>
        <sz val="9"/>
        <color rgb="FF000000"/>
        <rFont val="游ゴシック"/>
        <family val="3"/>
        <charset val="128"/>
      </rPr>
      <t>【※広告表示の制限が適用された場合】</t>
    </r>
    <r>
      <rPr>
        <sz val="9"/>
        <color rgb="FF000000"/>
        <rFont val="游ゴシック"/>
        <family val="3"/>
        <charset val="128"/>
      </rPr>
      <t>　⇒　前面右もしくは左に表示されているか？</t>
    </r>
  </si>
  <si>
    <t>13-3</t>
  </si>
  <si>
    <r>
      <t>【※広告表示の制限が適用された場合】</t>
    </r>
    <r>
      <rPr>
        <sz val="9"/>
        <rFont val="游ゴシック"/>
        <family val="3"/>
        <charset val="128"/>
      </rPr>
      <t>　⇒　サイズは、４ｃｍ×１０ｃｍ以下か？</t>
    </r>
    <rPh sb="34" eb="36">
      <t>イカ</t>
    </rPh>
    <phoneticPr fontId="2"/>
  </si>
  <si>
    <t>13-4</t>
  </si>
  <si>
    <r>
      <t>【※広告表示の制限が適用された場合】</t>
    </r>
    <r>
      <rPr>
        <sz val="9"/>
        <rFont val="游ゴシック"/>
        <family val="3"/>
        <charset val="128"/>
      </rPr>
      <t>　⇒　サイズは、２０平方ｃｍ以下か？</t>
    </r>
    <rPh sb="28" eb="30">
      <t>ヘイホウ</t>
    </rPh>
    <rPh sb="32" eb="34">
      <t>イカ</t>
    </rPh>
    <phoneticPr fontId="2"/>
  </si>
  <si>
    <t>前面右もしくは左、１箇所</t>
    <rPh sb="0" eb="2">
      <t>ゼンメン</t>
    </rPh>
    <rPh sb="2" eb="3">
      <t>ミギ</t>
    </rPh>
    <rPh sb="7" eb="8">
      <t>ヒダリ</t>
    </rPh>
    <rPh sb="10" eb="12">
      <t>カショ</t>
    </rPh>
    <phoneticPr fontId="2"/>
  </si>
  <si>
    <t>判断</t>
    <rPh sb="0" eb="2">
      <t>ハンダン</t>
    </rPh>
    <phoneticPr fontId="2"/>
  </si>
  <si>
    <t>14</t>
    <phoneticPr fontId="2"/>
  </si>
  <si>
    <t>判断困難な事案の有無</t>
    <rPh sb="0" eb="2">
      <t>ハンダン</t>
    </rPh>
    <rPh sb="2" eb="4">
      <t>コンナン</t>
    </rPh>
    <rPh sb="5" eb="7">
      <t>ジアン</t>
    </rPh>
    <rPh sb="8" eb="10">
      <t>ウム</t>
    </rPh>
    <phoneticPr fontId="2"/>
  </si>
  <si>
    <t>本チェックリストで判断の回答が難しい事案、判断できない事案はあったか？</t>
    <rPh sb="12" eb="14">
      <t>カイトウ</t>
    </rPh>
    <rPh sb="15" eb="16">
      <t>ムズカ</t>
    </rPh>
    <rPh sb="18" eb="20">
      <t>ジアン</t>
    </rPh>
    <rPh sb="21" eb="23">
      <t>ハンダン</t>
    </rPh>
    <rPh sb="27" eb="29">
      <t>ジアン</t>
    </rPh>
    <phoneticPr fontId="2"/>
  </si>
  <si>
    <t>判断困難な事案は存在しなかった</t>
  </si>
  <si>
    <t>※最後に回答する</t>
    <rPh sb="1" eb="3">
      <t>サイゴ</t>
    </rPh>
    <rPh sb="4" eb="6">
      <t>カイトウ</t>
    </rPh>
    <phoneticPr fontId="2"/>
  </si>
  <si>
    <t>検定担当：氏名
（入力）</t>
    <rPh sb="0" eb="2">
      <t>ケンテイ</t>
    </rPh>
    <rPh sb="2" eb="4">
      <t>タントウ</t>
    </rPh>
    <rPh sb="5" eb="7">
      <t>シメイ</t>
    </rPh>
    <rPh sb="9" eb="11">
      <t>ニュウリョク</t>
    </rPh>
    <phoneticPr fontId="2"/>
  </si>
  <si>
    <t>畔上沢　源次郎</t>
    <rPh sb="0" eb="2">
      <t>アゼガミ</t>
    </rPh>
    <rPh sb="2" eb="3">
      <t>サワ</t>
    </rPh>
    <rPh sb="4" eb="7">
      <t>ゲンジロウ</t>
    </rPh>
    <phoneticPr fontId="2"/>
  </si>
  <si>
    <t>審査者：氏名
（競技委員長）</t>
    <rPh sb="0" eb="3">
      <t>シンサシャ</t>
    </rPh>
    <rPh sb="4" eb="6">
      <t>シメイ</t>
    </rPh>
    <rPh sb="8" eb="13">
      <t>キョウギイインチョウ</t>
    </rPh>
    <phoneticPr fontId="2"/>
  </si>
  <si>
    <t>承認者：氏名
（責任者）</t>
    <rPh sb="0" eb="3">
      <t>ショウニンシャ</t>
    </rPh>
    <rPh sb="4" eb="6">
      <t>シメイ</t>
    </rPh>
    <rPh sb="8" eb="11">
      <t>セキニンシャ</t>
    </rPh>
    <phoneticPr fontId="2"/>
  </si>
  <si>
    <t>検定結果</t>
    <rPh sb="0" eb="4">
      <t>ケンテイケッカ</t>
    </rPh>
    <phoneticPr fontId="2"/>
  </si>
  <si>
    <t>チーム名</t>
  </si>
  <si>
    <t>所属</t>
    <rPh sb="0" eb="2">
      <t>ショゾク</t>
    </rPh>
    <phoneticPr fontId="2"/>
  </si>
  <si>
    <t>← 例）2024/3/5</t>
    <rPh sb="2" eb="3">
      <t>レイ</t>
    </rPh>
    <phoneticPr fontId="2"/>
  </si>
  <si>
    <t>項目</t>
    <rPh sb="0" eb="2">
      <t>コウモク</t>
    </rPh>
    <phoneticPr fontId="2"/>
  </si>
  <si>
    <t>検定結果</t>
    <rPh sb="0" eb="2">
      <t>ケンテイ</t>
    </rPh>
    <rPh sb="2" eb="4">
      <t>ケッカ</t>
    </rPh>
    <phoneticPr fontId="2"/>
  </si>
  <si>
    <r>
      <rPr>
        <sz val="12"/>
        <color rgb="FF000000"/>
        <rFont val="游ゴシック"/>
        <family val="3"/>
        <charset val="128"/>
      </rPr>
      <t>ユニフォームとは、</t>
    </r>
    <r>
      <rPr>
        <sz val="12"/>
        <color rgb="FFFF0000"/>
        <rFont val="游ゴシック"/>
        <family val="3"/>
        <charset val="128"/>
      </rPr>
      <t>"</t>
    </r>
    <r>
      <rPr>
        <b/>
        <sz val="12"/>
        <color rgb="FFFF0000"/>
        <rFont val="游ゴシック"/>
        <family val="3"/>
        <charset val="128"/>
      </rPr>
      <t>シャツとパンツ</t>
    </r>
    <r>
      <rPr>
        <sz val="12"/>
        <color rgb="FFFF0000"/>
        <rFont val="游ゴシック"/>
        <family val="3"/>
        <charset val="128"/>
      </rPr>
      <t>の２点"</t>
    </r>
    <r>
      <rPr>
        <sz val="12"/>
        <color rgb="FF000000"/>
        <rFont val="游ゴシック"/>
        <family val="3"/>
        <charset val="128"/>
      </rPr>
      <t>。（アンダーシャツ・アームカバー等は、ユニフォーム規定に準じてください。）</t>
    </r>
  </si>
  <si>
    <t>仕様面の相違（縫目箇所・パンツの
スリット有無の混在）等がない</t>
    <phoneticPr fontId="2"/>
  </si>
  <si>
    <t>選手
番号</t>
    <rPh sb="0" eb="2">
      <t>センシュ</t>
    </rPh>
    <rPh sb="3" eb="5">
      <t>バンゴウ</t>
    </rPh>
    <phoneticPr fontId="2"/>
  </si>
  <si>
    <t>選手番号は、明確に服地と区別できる色彩とフォントである</t>
    <phoneticPr fontId="2"/>
  </si>
  <si>
    <t>シャツ中央 ＆ 襟下と選手番号(上部)の距離が5cm以上</t>
    <rPh sb="16" eb="18">
      <t>ジョウブ</t>
    </rPh>
    <rPh sb="20" eb="22">
      <t>キョリ</t>
    </rPh>
    <rPh sb="26" eb="28">
      <t>イジョウ</t>
    </rPh>
    <phoneticPr fontId="2"/>
  </si>
  <si>
    <t>ｃｍ  [半角]</t>
    <phoneticPr fontId="2"/>
  </si>
  <si>
    <t>高さ・１２ｃｍ～２０ｃｍ</t>
    <rPh sb="0" eb="1">
      <t>タカ</t>
    </rPh>
    <phoneticPr fontId="2"/>
  </si>
  <si>
    <t>ｃｍ  [半角]</t>
  </si>
  <si>
    <t>高さ・２０ｃｍ</t>
    <rPh sb="0" eb="1">
      <t>タカ</t>
    </rPh>
    <phoneticPr fontId="2"/>
  </si>
  <si>
    <t>チーム
名</t>
    <rPh sb="4" eb="5">
      <t>メイ</t>
    </rPh>
    <phoneticPr fontId="2"/>
  </si>
  <si>
    <t>登録チーム名とユニフォームのチーム名は、同一チームと判断できるか？</t>
    <rPh sb="0" eb="2">
      <t>トウロク</t>
    </rPh>
    <rPh sb="5" eb="6">
      <t>メイ</t>
    </rPh>
    <rPh sb="17" eb="18">
      <t>メイ</t>
    </rPh>
    <rPh sb="20" eb="22">
      <t>ドウイツ</t>
    </rPh>
    <rPh sb="26" eb="28">
      <t>ハンダン</t>
    </rPh>
    <phoneticPr fontId="2"/>
  </si>
  <si>
    <t>同一と判断できる</t>
    <rPh sb="0" eb="2">
      <t>ドウイツ</t>
    </rPh>
    <rPh sb="3" eb="5">
      <t>ハンダン</t>
    </rPh>
    <phoneticPr fontId="2"/>
  </si>
  <si>
    <t>右胸／左胸／選手番号の上部</t>
    <phoneticPr fontId="2"/>
  </si>
  <si>
    <t>左胸または右胸＆選手番号の上部</t>
    <rPh sb="0" eb="2">
      <t>ヒダリムネ</t>
    </rPh>
    <rPh sb="5" eb="7">
      <t>ミギムネ</t>
    </rPh>
    <rPh sb="8" eb="10">
      <t>センシュ</t>
    </rPh>
    <rPh sb="10" eb="12">
      <t>バンゴウ</t>
    </rPh>
    <rPh sb="13" eb="15">
      <t>ジョウブ</t>
    </rPh>
    <phoneticPr fontId="2"/>
  </si>
  <si>
    <r>
      <t>[</t>
    </r>
    <r>
      <rPr>
        <b/>
        <sz val="10"/>
        <rFont val="游ゴシック"/>
        <family val="3"/>
        <charset val="128"/>
      </rPr>
      <t>選手番号の上部</t>
    </r>
    <r>
      <rPr>
        <sz val="10"/>
        <rFont val="游ゴシック"/>
        <family val="3"/>
        <charset val="128"/>
      </rPr>
      <t>]  高さ６ｃｍ×幅３０ｃｍ以内</t>
    </r>
    <rPh sb="1" eb="3">
      <t>センシュ</t>
    </rPh>
    <rPh sb="3" eb="5">
      <t>バンゴウ</t>
    </rPh>
    <rPh sb="6" eb="8">
      <t>ジョウブ</t>
    </rPh>
    <rPh sb="11" eb="12">
      <t>タカ</t>
    </rPh>
    <rPh sb="17" eb="18">
      <t>ハバ</t>
    </rPh>
    <rPh sb="22" eb="24">
      <t>イナイ</t>
    </rPh>
    <phoneticPr fontId="2"/>
  </si>
  <si>
    <t>高さ６ｃｍ×幅３０ｃｍ以内</t>
    <rPh sb="0" eb="1">
      <t>タカ</t>
    </rPh>
    <rPh sb="6" eb="7">
      <t>ハバ</t>
    </rPh>
    <rPh sb="11" eb="13">
      <t>イナイ</t>
    </rPh>
    <phoneticPr fontId="2"/>
  </si>
  <si>
    <t>チーム名の全幅</t>
    <rPh sb="3" eb="4">
      <t>メイ</t>
    </rPh>
    <rPh sb="5" eb="7">
      <t>ゼンプク</t>
    </rPh>
    <phoneticPr fontId="2"/>
  </si>
  <si>
    <t>高さ６ｃｍを超過している箇所の幅を計測し合計を算出する</t>
    <rPh sb="17" eb="19">
      <t>ケイソク</t>
    </rPh>
    <rPh sb="23" eb="25">
      <t>サンシュツ</t>
    </rPh>
    <phoneticPr fontId="2"/>
  </si>
  <si>
    <t>全幅の５０パーセントを上限</t>
    <phoneticPr fontId="2"/>
  </si>
  <si>
    <r>
      <t>[</t>
    </r>
    <r>
      <rPr>
        <b/>
        <sz val="10"/>
        <rFont val="游ゴシック"/>
        <family val="3"/>
        <charset val="128"/>
      </rPr>
      <t>胸部</t>
    </r>
    <r>
      <rPr>
        <sz val="10"/>
        <rFont val="游ゴシック"/>
        <family val="3"/>
        <charset val="128"/>
      </rPr>
      <t>] 高さ４ｃｍ×幅１０ｃｍ以内</t>
    </r>
    <rPh sb="1" eb="3">
      <t>キョウブ</t>
    </rPh>
    <rPh sb="5" eb="6">
      <t>タカ</t>
    </rPh>
    <rPh sb="11" eb="12">
      <t>ハバ</t>
    </rPh>
    <rPh sb="16" eb="18">
      <t>イナイ</t>
    </rPh>
    <phoneticPr fontId="2"/>
  </si>
  <si>
    <r>
      <t>実面積で４０ｃｍ</t>
    </r>
    <r>
      <rPr>
        <sz val="11"/>
        <color rgb="FF000000"/>
        <rFont val="ＭＳ Ｐゴシック"/>
        <family val="3"/>
        <charset val="128"/>
      </rPr>
      <t>²</t>
    </r>
    <r>
      <rPr>
        <sz val="11"/>
        <color indexed="8"/>
        <rFont val="ＭＳ Ｐゴシック"/>
        <family val="3"/>
        <charset val="128"/>
      </rPr>
      <t>以内</t>
    </r>
    <rPh sb="0" eb="1">
      <t>ジツ</t>
    </rPh>
    <rPh sb="1" eb="3">
      <t>メンセキ</t>
    </rPh>
    <rPh sb="9" eb="11">
      <t>イナイ</t>
    </rPh>
    <phoneticPr fontId="2"/>
  </si>
  <si>
    <t>選手番号上部</t>
    <phoneticPr fontId="2"/>
  </si>
  <si>
    <t>選手番号上部</t>
    <rPh sb="0" eb="2">
      <t>センシュ</t>
    </rPh>
    <rPh sb="2" eb="4">
      <t>バンゴウ</t>
    </rPh>
    <rPh sb="4" eb="6">
      <t>ジョウブ</t>
    </rPh>
    <phoneticPr fontId="2"/>
  </si>
  <si>
    <r>
      <rPr>
        <b/>
        <sz val="10"/>
        <rFont val="游ゴシック"/>
        <family val="3"/>
        <charset val="128"/>
      </rPr>
      <t xml:space="preserve">[選手番号の上部] </t>
    </r>
    <r>
      <rPr>
        <sz val="10"/>
        <rFont val="游ゴシック"/>
        <family val="3"/>
        <charset val="128"/>
      </rPr>
      <t>高さ６ｃｍ×幅３０ｃｍ以内</t>
    </r>
    <rPh sb="10" eb="11">
      <t>タカ</t>
    </rPh>
    <rPh sb="16" eb="17">
      <t>ハバ</t>
    </rPh>
    <rPh sb="21" eb="23">
      <t>イナイ</t>
    </rPh>
    <phoneticPr fontId="2"/>
  </si>
  <si>
    <t>高さが６ｃｍを超過している箇所の幅を計測し、合計を算出</t>
    <rPh sb="18" eb="20">
      <t>ケイソク</t>
    </rPh>
    <rPh sb="25" eb="27">
      <t>サンシュツ</t>
    </rPh>
    <phoneticPr fontId="2"/>
  </si>
  <si>
    <t>全幅の５０パーセントを上限</t>
  </si>
  <si>
    <t>活動
地域</t>
    <rPh sb="0" eb="2">
      <t>カツドウ</t>
    </rPh>
    <rPh sb="3" eb="5">
      <t>チイキ</t>
    </rPh>
    <phoneticPr fontId="2"/>
  </si>
  <si>
    <t>有無／位置</t>
    <rPh sb="0" eb="2">
      <t>ウム</t>
    </rPh>
    <phoneticPr fontId="2"/>
  </si>
  <si>
    <t>左袖または左胸</t>
    <rPh sb="0" eb="1">
      <t>ヒダリ</t>
    </rPh>
    <rPh sb="1" eb="2">
      <t>ソデ</t>
    </rPh>
    <rPh sb="5" eb="7">
      <t>ヒダリムネ</t>
    </rPh>
    <phoneticPr fontId="2"/>
  </si>
  <si>
    <t>４ｃｍ×１０ｃｍ以内</t>
    <rPh sb="8" eb="10">
      <t>イナイ</t>
    </rPh>
    <phoneticPr fontId="2"/>
  </si>
  <si>
    <t>１箇所、４０ｃｍ² 以下</t>
    <rPh sb="1" eb="3">
      <t>カショ</t>
    </rPh>
    <rPh sb="10" eb="12">
      <t>イカ</t>
    </rPh>
    <phoneticPr fontId="2"/>
  </si>
  <si>
    <t>メーカー
ロゴ</t>
    <phoneticPr fontId="2"/>
  </si>
  <si>
    <t>選手全員が同一メーカーの統一されたロゴマーク</t>
    <phoneticPr fontId="2"/>
  </si>
  <si>
    <t>表示有無の混在なきこと</t>
    <rPh sb="0" eb="2">
      <t>ヒョウジ</t>
    </rPh>
    <rPh sb="2" eb="4">
      <t>ウム</t>
    </rPh>
    <rPh sb="5" eb="7">
      <t>コンザイ</t>
    </rPh>
    <phoneticPr fontId="2"/>
  </si>
  <si>
    <t>選手全員統一</t>
    <rPh sb="0" eb="2">
      <t>センシュ</t>
    </rPh>
    <rPh sb="2" eb="4">
      <t>ゼンイン</t>
    </rPh>
    <rPh sb="4" eb="6">
      <t>トウイツ</t>
    </rPh>
    <phoneticPr fontId="2"/>
  </si>
  <si>
    <t>右胸または左胸１箇所</t>
    <rPh sb="0" eb="2">
      <t>ミギムネ</t>
    </rPh>
    <rPh sb="5" eb="7">
      <t>ヒダリムネ</t>
    </rPh>
    <rPh sb="8" eb="10">
      <t>カショ</t>
    </rPh>
    <phoneticPr fontId="2"/>
  </si>
  <si>
    <t>２５ｃｍ²以内</t>
    <phoneticPr fontId="2"/>
  </si>
  <si>
    <t>実面積で２５ｃｍ²以内</t>
    <rPh sb="0" eb="1">
      <t>ジツ</t>
    </rPh>
    <rPh sb="1" eb="3">
      <t>メンセキ</t>
    </rPh>
    <rPh sb="9" eb="11">
      <t>イナイ</t>
    </rPh>
    <phoneticPr fontId="2"/>
  </si>
  <si>
    <r>
      <t>【※広告表示の制限が適用された場合】</t>
    </r>
    <r>
      <rPr>
        <sz val="9"/>
        <color rgb="FF000000"/>
        <rFont val="游ゴシック"/>
        <family val="3"/>
        <charset val="128"/>
      </rPr>
      <t>⇒右袖もしくは左袖表示</t>
    </r>
    <phoneticPr fontId="2"/>
  </si>
  <si>
    <t>広告表示はシャツ、パンツ合わせて
２社までとする</t>
    <rPh sb="0" eb="2">
      <t>コウコク</t>
    </rPh>
    <rPh sb="2" eb="4">
      <t>ヒョウジ</t>
    </rPh>
    <rPh sb="12" eb="13">
      <t>ア</t>
    </rPh>
    <rPh sb="18" eb="19">
      <t>シャ</t>
    </rPh>
    <phoneticPr fontId="2"/>
  </si>
  <si>
    <t>袖部に１箇所のみ表示</t>
    <rPh sb="0" eb="1">
      <t>ソデ</t>
    </rPh>
    <rPh sb="1" eb="2">
      <t>ブ</t>
    </rPh>
    <rPh sb="4" eb="6">
      <t>カショ</t>
    </rPh>
    <rPh sb="8" eb="10">
      <t>ヒョウジ</t>
    </rPh>
    <phoneticPr fontId="2"/>
  </si>
  <si>
    <r>
      <t>【※広告表示の制限が適用された場合】⇒</t>
    </r>
    <r>
      <rPr>
        <sz val="9"/>
        <color rgb="FF000000"/>
        <rFont val="游ゴシック"/>
        <family val="3"/>
        <charset val="128"/>
      </rPr>
      <t>サイズは、４ｃｍ×１０ｃｍ以下</t>
    </r>
    <phoneticPr fontId="2"/>
  </si>
  <si>
    <t>有無／視認性</t>
    <rPh sb="0" eb="2">
      <t>ウム</t>
    </rPh>
    <rPh sb="3" eb="6">
      <t>シニンセイ</t>
    </rPh>
    <phoneticPr fontId="2"/>
  </si>
  <si>
    <t>選手番号の有無、服地と明確に区別できる色彩・フォントか？</t>
    <rPh sb="5" eb="7">
      <t>ウム</t>
    </rPh>
    <phoneticPr fontId="2"/>
  </si>
  <si>
    <t>前面右側</t>
    <rPh sb="0" eb="2">
      <t>ゼンメン</t>
    </rPh>
    <rPh sb="2" eb="4">
      <t>ミギガワ</t>
    </rPh>
    <phoneticPr fontId="2"/>
  </si>
  <si>
    <t>高さ・１０ｃｍ以上～１５ｃｍ以下</t>
    <rPh sb="0" eb="1">
      <t>タカ</t>
    </rPh>
    <rPh sb="7" eb="9">
      <t>イジョウ</t>
    </rPh>
    <rPh sb="14" eb="16">
      <t>イカ</t>
    </rPh>
    <phoneticPr fontId="2"/>
  </si>
  <si>
    <t>何れか１箇所</t>
    <rPh sb="0" eb="1">
      <t>イズ</t>
    </rPh>
    <rPh sb="4" eb="6">
      <t>カショ</t>
    </rPh>
    <phoneticPr fontId="2"/>
  </si>
  <si>
    <r>
      <t>【※広告表示の制限が適用された場合】</t>
    </r>
    <r>
      <rPr>
        <sz val="9"/>
        <rFont val="游ゴシック"/>
        <family val="3"/>
        <charset val="128"/>
      </rPr>
      <t>⇒前面右もしくは左</t>
    </r>
    <phoneticPr fontId="2"/>
  </si>
  <si>
    <t>前面右or左、１箇所</t>
    <phoneticPr fontId="2"/>
  </si>
  <si>
    <r>
      <rPr>
        <b/>
        <sz val="9"/>
        <color rgb="FF000000"/>
        <rFont val="游ゴシック"/>
        <family val="3"/>
        <charset val="128"/>
      </rPr>
      <t>【※広告表示の制限が適用された場合】</t>
    </r>
    <r>
      <rPr>
        <sz val="9"/>
        <color rgb="FF000000"/>
        <rFont val="游ゴシック"/>
        <family val="3"/>
        <charset val="128"/>
      </rPr>
      <t>⇒サイズは、２０ｃｍ²以下</t>
    </r>
  </si>
  <si>
    <t>実面積で２０ｃｍ²以内</t>
    <rPh sb="0" eb="1">
      <t>ジツ</t>
    </rPh>
    <rPh sb="1" eb="3">
      <t>メンセキ</t>
    </rPh>
    <rPh sb="9" eb="11">
      <t>イナイ</t>
    </rPh>
    <phoneticPr fontId="2"/>
  </si>
  <si>
    <t>本チェックリストで判断の回答が難しい事案、判断できない事案の有無</t>
    <rPh sb="12" eb="14">
      <t>カイトウ</t>
    </rPh>
    <rPh sb="15" eb="16">
      <t>ムズカ</t>
    </rPh>
    <rPh sb="18" eb="20">
      <t>ジアン</t>
    </rPh>
    <rPh sb="21" eb="23">
      <t>ハンダン</t>
    </rPh>
    <rPh sb="27" eb="29">
      <t>ジアン</t>
    </rPh>
    <rPh sb="30" eb="32">
      <t>ウム</t>
    </rPh>
    <phoneticPr fontId="2"/>
  </si>
  <si>
    <t>※最後に回答</t>
    <rPh sb="1" eb="3">
      <t>サイゴ</t>
    </rPh>
    <rPh sb="4" eb="6">
      <t>カイトウ</t>
    </rPh>
    <phoneticPr fontId="2"/>
  </si>
  <si>
    <t>検定担当者:氏名</t>
    <rPh sb="4" eb="5">
      <t>モノ</t>
    </rPh>
    <rPh sb="6" eb="8">
      <t>シメイ</t>
    </rPh>
    <phoneticPr fontId="2"/>
  </si>
  <si>
    <t>都道府県.競技委員長:氏名</t>
    <rPh sb="0" eb="4">
      <t>トドウフケン</t>
    </rPh>
    <rPh sb="5" eb="7">
      <t>キョウギ</t>
    </rPh>
    <rPh sb="7" eb="10">
      <t>イインチョウ</t>
    </rPh>
    <rPh sb="11" eb="13">
      <t>シメイ</t>
    </rPh>
    <phoneticPr fontId="2"/>
  </si>
  <si>
    <t>表示なし</t>
    <rPh sb="0" eb="2">
      <t>ヒョウジ</t>
    </rPh>
    <phoneticPr fontId="2"/>
  </si>
  <si>
    <t>－</t>
    <phoneticPr fontId="2"/>
  </si>
  <si>
    <t>北海道</t>
    <rPh sb="0" eb="3">
      <t>ホッカイドウ</t>
    </rPh>
    <phoneticPr fontId="3"/>
  </si>
  <si>
    <t>前面に１箇所のみ</t>
    <phoneticPr fontId="2"/>
  </si>
  <si>
    <t>○</t>
    <phoneticPr fontId="2"/>
  </si>
  <si>
    <t>青森県</t>
    <rPh sb="0" eb="2">
      <t>アオモリ</t>
    </rPh>
    <rPh sb="2" eb="3">
      <t>ケン</t>
    </rPh>
    <phoneticPr fontId="3"/>
  </si>
  <si>
    <t>前面に複数箇所表示,,表示なし</t>
    <phoneticPr fontId="2"/>
  </si>
  <si>
    <t>前面に複数箇所</t>
  </si>
  <si>
    <t>×</t>
    <phoneticPr fontId="2"/>
  </si>
  <si>
    <t>岩手県</t>
    <rPh sb="0" eb="3">
      <t>イワテケン</t>
    </rPh>
    <phoneticPr fontId="3"/>
  </si>
  <si>
    <t>後面に表示</t>
    <phoneticPr fontId="2"/>
  </si>
  <si>
    <t>宮城県</t>
    <rPh sb="0" eb="3">
      <t>ミヤギケン</t>
    </rPh>
    <phoneticPr fontId="3"/>
  </si>
  <si>
    <t>秋田県</t>
    <rPh sb="0" eb="3">
      <t>アキタケン</t>
    </rPh>
    <phoneticPr fontId="3"/>
  </si>
  <si>
    <t>山形県</t>
    <rPh sb="0" eb="3">
      <t>ヤマガタケン</t>
    </rPh>
    <phoneticPr fontId="3"/>
  </si>
  <si>
    <t>福島県</t>
    <rPh sb="0" eb="3">
      <t>フクシマケン</t>
    </rPh>
    <phoneticPr fontId="3"/>
  </si>
  <si>
    <t>茨城県</t>
    <rPh sb="0" eb="2">
      <t>イバラギ</t>
    </rPh>
    <rPh sb="2" eb="3">
      <t>ケン</t>
    </rPh>
    <phoneticPr fontId="3"/>
  </si>
  <si>
    <t>シャツ・パンツ共に統一</t>
    <rPh sb="7" eb="8">
      <t>トモ</t>
    </rPh>
    <rPh sb="9" eb="11">
      <t>トウイツ</t>
    </rPh>
    <phoneticPr fontId="2"/>
  </si>
  <si>
    <t>栃木県</t>
    <rPh sb="0" eb="3">
      <t>トチギケン</t>
    </rPh>
    <phoneticPr fontId="3"/>
  </si>
  <si>
    <t>統一されていない</t>
    <rPh sb="0" eb="2">
      <t>トウイツ</t>
    </rPh>
    <phoneticPr fontId="2"/>
  </si>
  <si>
    <t>群馬県</t>
    <rPh sb="0" eb="3">
      <t>グンマケン</t>
    </rPh>
    <phoneticPr fontId="3"/>
  </si>
  <si>
    <t>埼玉県</t>
    <rPh sb="0" eb="3">
      <t>サイタマケン</t>
    </rPh>
    <phoneticPr fontId="3"/>
  </si>
  <si>
    <t>千葉県</t>
    <rPh sb="0" eb="3">
      <t>チバケン</t>
    </rPh>
    <phoneticPr fontId="3"/>
  </si>
  <si>
    <t>×</t>
  </si>
  <si>
    <t>東京都</t>
    <rPh sb="0" eb="3">
      <t>トウキョウト</t>
    </rPh>
    <phoneticPr fontId="3"/>
  </si>
  <si>
    <t>神奈川県</t>
    <rPh sb="0" eb="4">
      <t>カナガワケン</t>
    </rPh>
    <phoneticPr fontId="3"/>
  </si>
  <si>
    <t>山梨県</t>
    <rPh sb="0" eb="3">
      <t>ヤマナシケン</t>
    </rPh>
    <phoneticPr fontId="3"/>
  </si>
  <si>
    <t>新潟県</t>
    <rPh sb="0" eb="3">
      <t>ニイガタケン</t>
    </rPh>
    <phoneticPr fontId="3"/>
  </si>
  <si>
    <t>選手番号の上部</t>
    <rPh sb="0" eb="2">
      <t>センシュ</t>
    </rPh>
    <rPh sb="2" eb="4">
      <t>バンゴウ</t>
    </rPh>
    <rPh sb="5" eb="7">
      <t>ジョウブ</t>
    </rPh>
    <phoneticPr fontId="2"/>
  </si>
  <si>
    <t>－</t>
  </si>
  <si>
    <t>富山県</t>
    <rPh sb="0" eb="3">
      <t>トヤマケン</t>
    </rPh>
    <phoneticPr fontId="3"/>
  </si>
  <si>
    <t>石川県</t>
    <rPh sb="0" eb="3">
      <t>イシカワケン</t>
    </rPh>
    <phoneticPr fontId="3"/>
  </si>
  <si>
    <t>左胸または右胸</t>
    <rPh sb="0" eb="2">
      <t>ヒダリムネ</t>
    </rPh>
    <rPh sb="5" eb="7">
      <t>ミギムネ</t>
    </rPh>
    <phoneticPr fontId="2"/>
  </si>
  <si>
    <t>福井県</t>
    <rPh sb="0" eb="3">
      <t>フクイケン</t>
    </rPh>
    <phoneticPr fontId="3"/>
  </si>
  <si>
    <t>その他の場所</t>
    <rPh sb="2" eb="3">
      <t>タ</t>
    </rPh>
    <rPh sb="4" eb="6">
      <t>バショ</t>
    </rPh>
    <phoneticPr fontId="2"/>
  </si>
  <si>
    <t>長野県</t>
    <rPh sb="0" eb="3">
      <t>ナガノケン</t>
    </rPh>
    <phoneticPr fontId="3"/>
  </si>
  <si>
    <t>岐阜県</t>
    <rPh sb="0" eb="3">
      <t>ギフケン</t>
    </rPh>
    <phoneticPr fontId="3"/>
  </si>
  <si>
    <t>静岡県</t>
    <rPh sb="0" eb="3">
      <t>シズオカケン</t>
    </rPh>
    <phoneticPr fontId="3"/>
  </si>
  <si>
    <t>愛知県</t>
    <rPh sb="0" eb="3">
      <t>アイチケン</t>
    </rPh>
    <phoneticPr fontId="3"/>
  </si>
  <si>
    <t>選手番号上部以外の背面</t>
    <rPh sb="9" eb="11">
      <t>ハイメン</t>
    </rPh>
    <phoneticPr fontId="2"/>
  </si>
  <si>
    <t>三重県</t>
    <rPh sb="0" eb="3">
      <t>ミエケン</t>
    </rPh>
    <phoneticPr fontId="3"/>
  </si>
  <si>
    <t>滋賀県</t>
    <rPh sb="0" eb="3">
      <t>シガケン</t>
    </rPh>
    <phoneticPr fontId="3"/>
  </si>
  <si>
    <t>京都府</t>
    <rPh sb="0" eb="3">
      <t>キョウトフ</t>
    </rPh>
    <phoneticPr fontId="3"/>
  </si>
  <si>
    <t>実面積で４０ｃｍ²を超過</t>
    <rPh sb="0" eb="1">
      <t>ジツ</t>
    </rPh>
    <rPh sb="1" eb="3">
      <t>メンセキ</t>
    </rPh>
    <rPh sb="10" eb="12">
      <t>チョウカ</t>
    </rPh>
    <phoneticPr fontId="2"/>
  </si>
  <si>
    <t>大阪府</t>
    <rPh sb="0" eb="2">
      <t>オオサカ</t>
    </rPh>
    <rPh sb="2" eb="3">
      <t>フ</t>
    </rPh>
    <phoneticPr fontId="3"/>
  </si>
  <si>
    <t>兵庫県</t>
    <rPh sb="0" eb="3">
      <t>ヒョウゴケン</t>
    </rPh>
    <phoneticPr fontId="3"/>
  </si>
  <si>
    <t>奈良県</t>
    <rPh sb="0" eb="3">
      <t>ナラケン</t>
    </rPh>
    <phoneticPr fontId="3"/>
  </si>
  <si>
    <t>和歌山県</t>
    <rPh sb="0" eb="4">
      <t>ワカヤマケン</t>
    </rPh>
    <phoneticPr fontId="3"/>
  </si>
  <si>
    <t>実面積で２０ｃｍ²を超過</t>
    <rPh sb="0" eb="1">
      <t>ジツ</t>
    </rPh>
    <rPh sb="1" eb="3">
      <t>メンセキ</t>
    </rPh>
    <rPh sb="10" eb="12">
      <t>チョウカ</t>
    </rPh>
    <phoneticPr fontId="2"/>
  </si>
  <si>
    <t>鳥取県</t>
    <rPh sb="0" eb="3">
      <t>トットリケン</t>
    </rPh>
    <phoneticPr fontId="3"/>
  </si>
  <si>
    <t>島根県</t>
    <rPh sb="0" eb="3">
      <t>シマネケン</t>
    </rPh>
    <phoneticPr fontId="3"/>
  </si>
  <si>
    <t>岡山県</t>
    <rPh sb="0" eb="3">
      <t>オカヤマケン</t>
    </rPh>
    <phoneticPr fontId="3"/>
  </si>
  <si>
    <t>広島県</t>
    <rPh sb="0" eb="3">
      <t>ヒロシマケン</t>
    </rPh>
    <phoneticPr fontId="3"/>
  </si>
  <si>
    <t>幅３０ｃｍを超過</t>
    <rPh sb="0" eb="1">
      <t>ハバ</t>
    </rPh>
    <rPh sb="6" eb="8">
      <t>チョウカ</t>
    </rPh>
    <phoneticPr fontId="2"/>
  </si>
  <si>
    <t>山口県</t>
    <rPh sb="0" eb="3">
      <t>ヤマグチケン</t>
    </rPh>
    <phoneticPr fontId="3"/>
  </si>
  <si>
    <t>高さ６ｃｍを超過</t>
    <rPh sb="0" eb="1">
      <t>タカ</t>
    </rPh>
    <rPh sb="6" eb="8">
      <t>チョウカ</t>
    </rPh>
    <phoneticPr fontId="2"/>
  </si>
  <si>
    <t>次に回答</t>
    <rPh sb="0" eb="1">
      <t>ツギ</t>
    </rPh>
    <rPh sb="2" eb="4">
      <t>カイトウ</t>
    </rPh>
    <phoneticPr fontId="2"/>
  </si>
  <si>
    <t>徳島県</t>
    <rPh sb="0" eb="3">
      <t>トクシマケン</t>
    </rPh>
    <phoneticPr fontId="3"/>
  </si>
  <si>
    <t>香川県</t>
    <rPh sb="0" eb="3">
      <t>カガワケン</t>
    </rPh>
    <phoneticPr fontId="3"/>
  </si>
  <si>
    <t>愛媛県</t>
    <rPh sb="0" eb="3">
      <t>エヒメケン</t>
    </rPh>
    <phoneticPr fontId="3"/>
  </si>
  <si>
    <t>1種類に統一されている</t>
    <rPh sb="1" eb="3">
      <t>シュルイ</t>
    </rPh>
    <rPh sb="4" eb="6">
      <t>トウイツ</t>
    </rPh>
    <phoneticPr fontId="2"/>
  </si>
  <si>
    <t>高知県</t>
    <rPh sb="0" eb="3">
      <t>コウチケン</t>
    </rPh>
    <phoneticPr fontId="3"/>
  </si>
  <si>
    <t>デザインは同一だが、大きさが異なる</t>
    <rPh sb="5" eb="7">
      <t>ドウイツ</t>
    </rPh>
    <rPh sb="10" eb="11">
      <t>オオ</t>
    </rPh>
    <rPh sb="14" eb="15">
      <t>コト</t>
    </rPh>
    <phoneticPr fontId="2"/>
  </si>
  <si>
    <t>福岡県</t>
    <rPh sb="0" eb="3">
      <t>フクオカケン</t>
    </rPh>
    <phoneticPr fontId="3"/>
  </si>
  <si>
    <t>チーム表示が複数存在</t>
    <rPh sb="3" eb="5">
      <t>ヒョウジ</t>
    </rPh>
    <rPh sb="6" eb="8">
      <t>フクスウ</t>
    </rPh>
    <rPh sb="8" eb="10">
      <t>ソンザイ</t>
    </rPh>
    <phoneticPr fontId="2"/>
  </si>
  <si>
    <t>確認事項</t>
    <rPh sb="0" eb="2">
      <t>カクニン</t>
    </rPh>
    <rPh sb="2" eb="4">
      <t>ジコウ</t>
    </rPh>
    <phoneticPr fontId="2"/>
  </si>
  <si>
    <t>佐賀県</t>
    <rPh sb="0" eb="3">
      <t>サガケン</t>
    </rPh>
    <phoneticPr fontId="3"/>
  </si>
  <si>
    <t>長崎県</t>
    <rPh sb="0" eb="2">
      <t>ナガサキ</t>
    </rPh>
    <rPh sb="2" eb="3">
      <t>ケン</t>
    </rPh>
    <phoneticPr fontId="3"/>
  </si>
  <si>
    <t>熊本県</t>
    <rPh sb="0" eb="2">
      <t>クマモト</t>
    </rPh>
    <rPh sb="2" eb="3">
      <t>ケン</t>
    </rPh>
    <phoneticPr fontId="3"/>
  </si>
  <si>
    <t>大分県</t>
    <rPh sb="0" eb="3">
      <t>オオイタケン</t>
    </rPh>
    <phoneticPr fontId="3"/>
  </si>
  <si>
    <t>チーム名と異なる文字・数字を含む</t>
    <rPh sb="3" eb="4">
      <t>メイ</t>
    </rPh>
    <rPh sb="5" eb="6">
      <t>コト</t>
    </rPh>
    <rPh sb="8" eb="10">
      <t>モジ</t>
    </rPh>
    <rPh sb="11" eb="13">
      <t>スウジ</t>
    </rPh>
    <rPh sb="14" eb="15">
      <t>フク</t>
    </rPh>
    <phoneticPr fontId="2"/>
  </si>
  <si>
    <t>宮崎県</t>
    <rPh sb="0" eb="3">
      <t>ミヤザキケン</t>
    </rPh>
    <phoneticPr fontId="3"/>
  </si>
  <si>
    <t>鹿児島県</t>
    <rPh sb="0" eb="4">
      <t>カゴシマケン</t>
    </rPh>
    <phoneticPr fontId="3"/>
  </si>
  <si>
    <t>沖縄県</t>
    <rPh sb="0" eb="3">
      <t>オキナワケン</t>
    </rPh>
    <phoneticPr fontId="3"/>
  </si>
  <si>
    <t>左袖と左胸</t>
    <rPh sb="0" eb="1">
      <t>ヒダリ</t>
    </rPh>
    <rPh sb="1" eb="2">
      <t>ソデ</t>
    </rPh>
    <rPh sb="3" eb="5">
      <t>ヒダリムネ</t>
    </rPh>
    <phoneticPr fontId="2"/>
  </si>
  <si>
    <t>左袖または左胸以外</t>
    <rPh sb="0" eb="1">
      <t>ヒダリ</t>
    </rPh>
    <rPh sb="1" eb="2">
      <t>ソデ</t>
    </rPh>
    <rPh sb="5" eb="7">
      <t>ヒダリムネ</t>
    </rPh>
    <rPh sb="7" eb="9">
      <t>イガイ</t>
    </rPh>
    <phoneticPr fontId="2"/>
  </si>
  <si>
    <t>一部不揃い</t>
    <rPh sb="0" eb="2">
      <t>イチブ</t>
    </rPh>
    <rPh sb="2" eb="4">
      <t>フゾロ</t>
    </rPh>
    <phoneticPr fontId="2"/>
  </si>
  <si>
    <t>右胸または左胸を含む複数箇所</t>
    <rPh sb="0" eb="2">
      <t>ミギムネ</t>
    </rPh>
    <rPh sb="5" eb="7">
      <t>ヒダリムネ</t>
    </rPh>
    <rPh sb="8" eb="9">
      <t>フク</t>
    </rPh>
    <rPh sb="10" eb="12">
      <t>フクスウ</t>
    </rPh>
    <rPh sb="12" eb="14">
      <t>カショ</t>
    </rPh>
    <phoneticPr fontId="2"/>
  </si>
  <si>
    <t>右胸または左胸以外の場所</t>
    <rPh sb="0" eb="2">
      <t>ミギムネ</t>
    </rPh>
    <rPh sb="5" eb="7">
      <t>ヒダリムネ</t>
    </rPh>
    <rPh sb="7" eb="9">
      <t>イガイ</t>
    </rPh>
    <rPh sb="10" eb="12">
      <t>バショ</t>
    </rPh>
    <phoneticPr fontId="2"/>
  </si>
  <si>
    <t>複数箇所</t>
    <rPh sb="0" eb="2">
      <t>フクスウ</t>
    </rPh>
    <rPh sb="2" eb="4">
      <t>カショ</t>
    </rPh>
    <phoneticPr fontId="2"/>
  </si>
  <si>
    <t>実面積で２５ｃｍ²を超過</t>
    <rPh sb="0" eb="1">
      <t>ジツ</t>
    </rPh>
    <rPh sb="1" eb="3">
      <t>メンセキ</t>
    </rPh>
    <rPh sb="10" eb="12">
      <t>チョウカ</t>
    </rPh>
    <phoneticPr fontId="2"/>
  </si>
  <si>
    <t>袖部に複数箇所表示</t>
    <rPh sb="0" eb="1">
      <t>ソデ</t>
    </rPh>
    <rPh sb="1" eb="2">
      <t>ブ</t>
    </rPh>
    <rPh sb="3" eb="5">
      <t>フクスウ</t>
    </rPh>
    <rPh sb="5" eb="7">
      <t>カショ</t>
    </rPh>
    <rPh sb="7" eb="9">
      <t>ヒョウジ</t>
    </rPh>
    <phoneticPr fontId="2"/>
  </si>
  <si>
    <t>袖部以外に表示</t>
    <rPh sb="0" eb="1">
      <t>ソデ</t>
    </rPh>
    <rPh sb="1" eb="2">
      <t>ブ</t>
    </rPh>
    <rPh sb="2" eb="4">
      <t>イガイ</t>
    </rPh>
    <rPh sb="5" eb="7">
      <t>ヒョウジ</t>
    </rPh>
    <phoneticPr fontId="2"/>
  </si>
  <si>
    <t>前面に１箇所のみ表示</t>
    <rPh sb="0" eb="2">
      <t>ゼンメン</t>
    </rPh>
    <rPh sb="4" eb="6">
      <t>カショ</t>
    </rPh>
    <rPh sb="8" eb="10">
      <t>ヒョウジ</t>
    </rPh>
    <phoneticPr fontId="2"/>
  </si>
  <si>
    <t>前面に複数箇所表示</t>
    <rPh sb="0" eb="2">
      <t>ゼンメン</t>
    </rPh>
    <rPh sb="3" eb="5">
      <t>フクスウ</t>
    </rPh>
    <rPh sb="5" eb="7">
      <t>カショ</t>
    </rPh>
    <rPh sb="7" eb="9">
      <t>ヒョウジ</t>
    </rPh>
    <phoneticPr fontId="2"/>
  </si>
  <si>
    <t>後面に表示</t>
    <rPh sb="0" eb="2">
      <t>コウメン</t>
    </rPh>
    <rPh sb="3" eb="5">
      <t>ヒョウジ</t>
    </rPh>
    <phoneticPr fontId="2"/>
  </si>
  <si>
    <t>判断困難な事案が存在した</t>
    <rPh sb="0" eb="2">
      <t>ハンダン</t>
    </rPh>
    <rPh sb="2" eb="4">
      <t>コンナン</t>
    </rPh>
    <rPh sb="5" eb="7">
      <t>ジアン</t>
    </rPh>
    <rPh sb="8" eb="10">
      <t>ソンザイ</t>
    </rPh>
    <phoneticPr fontId="2"/>
  </si>
  <si>
    <t>ブロック部長に確認</t>
    <rPh sb="4" eb="6">
      <t>ブチョウ</t>
    </rPh>
    <rPh sb="7" eb="9">
      <t>カクニン</t>
    </rPh>
    <phoneticPr fontId="2"/>
  </si>
  <si>
    <t>判断困難な事案は存在しなかった</t>
    <rPh sb="0" eb="2">
      <t>ハンダン</t>
    </rPh>
    <rPh sb="2" eb="4">
      <t>コンナン</t>
    </rPh>
    <rPh sb="5" eb="7">
      <t>ジアン</t>
    </rPh>
    <rPh sb="8" eb="10">
      <t>ソンザイ</t>
    </rPh>
    <phoneticPr fontId="2"/>
  </si>
  <si>
    <t>問題なし</t>
    <rPh sb="0" eb="2">
      <t>モンダイ</t>
    </rPh>
    <phoneticPr fontId="2"/>
  </si>
  <si>
    <t>検定区分</t>
    <rPh sb="0" eb="2">
      <t>ケンテイ</t>
    </rPh>
    <rPh sb="2" eb="4">
      <t>クブン</t>
    </rPh>
    <phoneticPr fontId="2"/>
  </si>
  <si>
    <t>※初回検定日（入力）</t>
    <rPh sb="1" eb="3">
      <t>ショカイ</t>
    </rPh>
    <rPh sb="3" eb="5">
      <t>ケンテイ</t>
    </rPh>
    <rPh sb="5" eb="6">
      <t>ビ</t>
    </rPh>
    <rPh sb="7" eb="9">
      <t>ニュウリョク</t>
    </rPh>
    <phoneticPr fontId="2"/>
  </si>
  <si>
    <r>
      <t>検定結果</t>
    </r>
    <r>
      <rPr>
        <sz val="7"/>
        <color indexed="8"/>
        <rFont val="ＭＳ Ｐ明朝"/>
        <family val="1"/>
        <charset val="128"/>
      </rPr>
      <t xml:space="preserve">
（省略可能箇所以外は全て入力）</t>
    </r>
    <rPh sb="0" eb="2">
      <t>ケンテイ</t>
    </rPh>
    <rPh sb="2" eb="4">
      <t>ケッカ</t>
    </rPh>
    <rPh sb="6" eb="8">
      <t>ショウリャク</t>
    </rPh>
    <rPh sb="8" eb="10">
      <t>カノウ</t>
    </rPh>
    <rPh sb="10" eb="12">
      <t>カショ</t>
    </rPh>
    <rPh sb="12" eb="14">
      <t>イガイ</t>
    </rPh>
    <rPh sb="15" eb="16">
      <t>スベ</t>
    </rPh>
    <rPh sb="17" eb="19">
      <t>ニュウリョク</t>
    </rPh>
    <phoneticPr fontId="2"/>
  </si>
  <si>
    <t>0</t>
    <phoneticPr fontId="2"/>
  </si>
  <si>
    <t>適用規定の確認</t>
    <rPh sb="0" eb="2">
      <t>テキヨウ</t>
    </rPh>
    <rPh sb="2" eb="4">
      <t>キテイ</t>
    </rPh>
    <rPh sb="5" eb="7">
      <t>カクニン</t>
    </rPh>
    <phoneticPr fontId="2"/>
  </si>
  <si>
    <t>2013年度以前に検定を行っているユニフォームか、2014年度以降に検定を行っているユニフォームか？</t>
    <rPh sb="4" eb="6">
      <t>ネンド</t>
    </rPh>
    <rPh sb="6" eb="8">
      <t>イゼン</t>
    </rPh>
    <rPh sb="9" eb="11">
      <t>ケンテイ</t>
    </rPh>
    <rPh sb="12" eb="13">
      <t>オコナ</t>
    </rPh>
    <rPh sb="29" eb="31">
      <t>ネンド</t>
    </rPh>
    <rPh sb="31" eb="33">
      <t>イコウ</t>
    </rPh>
    <rPh sb="34" eb="36">
      <t>ケンテイ</t>
    </rPh>
    <rPh sb="37" eb="38">
      <t>オコナ</t>
    </rPh>
    <phoneticPr fontId="2"/>
  </si>
  <si>
    <t>2014年度以降に検定・承認</t>
  </si>
  <si>
    <t>同一ユニフォームの作製（着用）</t>
    <rPh sb="0" eb="2">
      <t>ドウイツ</t>
    </rPh>
    <rPh sb="9" eb="11">
      <t>サクセイ</t>
    </rPh>
    <rPh sb="12" eb="14">
      <t>チャクヨウ</t>
    </rPh>
    <phoneticPr fontId="2"/>
  </si>
  <si>
    <t>選手全員が統一されていること。
仕様面の相違部（縫目箇所・パンツのスリット有無の混在）等がなきこと。</t>
    <rPh sb="0" eb="2">
      <t>センシュ</t>
    </rPh>
    <rPh sb="2" eb="4">
      <t>ゼンイン</t>
    </rPh>
    <rPh sb="5" eb="7">
      <t>トウイツ</t>
    </rPh>
    <rPh sb="16" eb="18">
      <t>シヨウ</t>
    </rPh>
    <rPh sb="18" eb="19">
      <t>メン</t>
    </rPh>
    <rPh sb="20" eb="22">
      <t>ソウイ</t>
    </rPh>
    <rPh sb="22" eb="23">
      <t>ブ</t>
    </rPh>
    <rPh sb="24" eb="26">
      <t>ヌイメ</t>
    </rPh>
    <rPh sb="26" eb="28">
      <t>カショ</t>
    </rPh>
    <rPh sb="37" eb="39">
      <t>ウム</t>
    </rPh>
    <rPh sb="40" eb="42">
      <t>コンザイ</t>
    </rPh>
    <rPh sb="43" eb="44">
      <t>ナド</t>
    </rPh>
    <phoneticPr fontId="2"/>
  </si>
  <si>
    <t>前後の色彩（シャツ）</t>
    <rPh sb="0" eb="2">
      <t>ゼンゴ</t>
    </rPh>
    <rPh sb="3" eb="5">
      <t>シキサイ</t>
    </rPh>
    <phoneticPr fontId="2"/>
  </si>
  <si>
    <t>選手全員共に、シャツの前面と背面の色彩は同一か？</t>
    <rPh sb="0" eb="2">
      <t>センシュ</t>
    </rPh>
    <rPh sb="2" eb="4">
      <t>ゼンイン</t>
    </rPh>
    <rPh sb="4" eb="5">
      <t>トモ</t>
    </rPh>
    <rPh sb="11" eb="13">
      <t>ゼンメン</t>
    </rPh>
    <rPh sb="14" eb="16">
      <t>ハイメン</t>
    </rPh>
    <rPh sb="17" eb="19">
      <t>シキサイ</t>
    </rPh>
    <rPh sb="20" eb="22">
      <t>ドウイツ</t>
    </rPh>
    <phoneticPr fontId="2"/>
  </si>
  <si>
    <t>前後の色彩（パンツ）</t>
    <rPh sb="0" eb="2">
      <t>ゼンゴ</t>
    </rPh>
    <rPh sb="3" eb="5">
      <t>シキサイ</t>
    </rPh>
    <phoneticPr fontId="2"/>
  </si>
  <si>
    <t>選手全員共に、パンツの前面と背面の色彩は同一か？</t>
    <rPh sb="11" eb="13">
      <t>ゼンメン</t>
    </rPh>
    <rPh sb="14" eb="16">
      <t>ハイメン</t>
    </rPh>
    <rPh sb="17" eb="19">
      <t>シキサイ</t>
    </rPh>
    <rPh sb="20" eb="22">
      <t>ドウイツ</t>
    </rPh>
    <phoneticPr fontId="2"/>
  </si>
  <si>
    <t>3</t>
    <phoneticPr fontId="2"/>
  </si>
  <si>
    <t>選手番号の視認性（シャツ）</t>
    <rPh sb="0" eb="2">
      <t>センシュ</t>
    </rPh>
    <rPh sb="2" eb="4">
      <t>バンゴウ</t>
    </rPh>
    <rPh sb="5" eb="8">
      <t>シニンセイ</t>
    </rPh>
    <phoneticPr fontId="2"/>
  </si>
  <si>
    <t>選手番号は、容易に服地と明確に区別し得る色彩・フォントか？</t>
    <rPh sb="0" eb="2">
      <t>センシュ</t>
    </rPh>
    <rPh sb="2" eb="4">
      <t>バンゴウ</t>
    </rPh>
    <rPh sb="6" eb="8">
      <t>ヨウイ</t>
    </rPh>
    <rPh sb="9" eb="11">
      <t>フクジ</t>
    </rPh>
    <rPh sb="12" eb="14">
      <t>メイカク</t>
    </rPh>
    <rPh sb="15" eb="17">
      <t>クベツ</t>
    </rPh>
    <rPh sb="18" eb="19">
      <t>エ</t>
    </rPh>
    <rPh sb="20" eb="22">
      <t>シキサイ</t>
    </rPh>
    <phoneticPr fontId="2"/>
  </si>
  <si>
    <t>服地が縞柄の場合も同様のこと。</t>
    <rPh sb="0" eb="2">
      <t>フクジ</t>
    </rPh>
    <rPh sb="3" eb="4">
      <t>シマ</t>
    </rPh>
    <rPh sb="4" eb="5">
      <t>ガラ</t>
    </rPh>
    <rPh sb="6" eb="8">
      <t>バアイ</t>
    </rPh>
    <rPh sb="9" eb="11">
      <t>ドウヨウ</t>
    </rPh>
    <phoneticPr fontId="2"/>
  </si>
  <si>
    <t>3-1</t>
    <phoneticPr fontId="2"/>
  </si>
  <si>
    <t>選手番号の視認性（パンツに表示がある場合）</t>
    <rPh sb="0" eb="2">
      <t>センシュ</t>
    </rPh>
    <rPh sb="2" eb="4">
      <t>バンゴウ</t>
    </rPh>
    <rPh sb="5" eb="8">
      <t>シニンセイ</t>
    </rPh>
    <rPh sb="13" eb="15">
      <t>ヒョウジ</t>
    </rPh>
    <rPh sb="18" eb="20">
      <t>バアイ</t>
    </rPh>
    <phoneticPr fontId="2"/>
  </si>
  <si>
    <t>4-1</t>
    <phoneticPr fontId="2"/>
  </si>
  <si>
    <t>選手番号の表示位置（シャツ前面）</t>
    <rPh sb="0" eb="2">
      <t>センシュ</t>
    </rPh>
    <rPh sb="2" eb="4">
      <t>バンゴウ</t>
    </rPh>
    <rPh sb="5" eb="7">
      <t>ヒョウジ</t>
    </rPh>
    <rPh sb="7" eb="9">
      <t>イチ</t>
    </rPh>
    <rPh sb="13" eb="15">
      <t>ゼンメン</t>
    </rPh>
    <phoneticPr fontId="2"/>
  </si>
  <si>
    <t>シャツ中央で襟下から、どのくらい離れた位置に選手番号の上部があるか？【半角数字入力】</t>
    <rPh sb="3" eb="5">
      <t>チュウオウ</t>
    </rPh>
    <rPh sb="6" eb="7">
      <t>エリ</t>
    </rPh>
    <rPh sb="7" eb="8">
      <t>シタ</t>
    </rPh>
    <rPh sb="16" eb="17">
      <t>ハナ</t>
    </rPh>
    <rPh sb="19" eb="21">
      <t>イチ</t>
    </rPh>
    <rPh sb="22" eb="24">
      <t>センシュ</t>
    </rPh>
    <rPh sb="24" eb="26">
      <t>バンゴウ</t>
    </rPh>
    <rPh sb="27" eb="29">
      <t>ジョウブ</t>
    </rPh>
    <rPh sb="35" eb="37">
      <t>ハンカク</t>
    </rPh>
    <rPh sb="37" eb="39">
      <t>スウジ</t>
    </rPh>
    <rPh sb="39" eb="41">
      <t>ニュウリョク</t>
    </rPh>
    <phoneticPr fontId="2"/>
  </si>
  <si>
    <t>ｃｍ</t>
    <phoneticPr fontId="2"/>
  </si>
  <si>
    <t>襟下・５ｃｍ以上のこと。</t>
    <rPh sb="0" eb="1">
      <t>エリ</t>
    </rPh>
    <rPh sb="1" eb="2">
      <t>シタ</t>
    </rPh>
    <rPh sb="6" eb="8">
      <t>イジョウ</t>
    </rPh>
    <phoneticPr fontId="2"/>
  </si>
  <si>
    <t>4-2</t>
    <phoneticPr fontId="2"/>
  </si>
  <si>
    <t>選手番号の表示サイズ（シャツ前面）</t>
    <rPh sb="0" eb="2">
      <t>センシュ</t>
    </rPh>
    <rPh sb="2" eb="4">
      <t>バンゴウ</t>
    </rPh>
    <rPh sb="5" eb="7">
      <t>ヒョウジ</t>
    </rPh>
    <rPh sb="14" eb="16">
      <t>ゼンメン</t>
    </rPh>
    <phoneticPr fontId="2"/>
  </si>
  <si>
    <t>選手番号の高さは、どのくらいあるか？【半角数字入力】</t>
    <rPh sb="0" eb="2">
      <t>センシュ</t>
    </rPh>
    <rPh sb="2" eb="4">
      <t>バンゴウ</t>
    </rPh>
    <rPh sb="5" eb="6">
      <t>タカ</t>
    </rPh>
    <phoneticPr fontId="2"/>
  </si>
  <si>
    <t>高さ・１２ｃｍ以上、２０ｃｍ以下のこと。</t>
    <rPh sb="0" eb="1">
      <t>タカ</t>
    </rPh>
    <rPh sb="7" eb="9">
      <t>イジョウ</t>
    </rPh>
    <rPh sb="14" eb="16">
      <t>イカ</t>
    </rPh>
    <phoneticPr fontId="2"/>
  </si>
  <si>
    <t>5-1</t>
    <phoneticPr fontId="2"/>
  </si>
  <si>
    <t>選手番号の表示位置（シャツ背面）</t>
    <rPh sb="0" eb="2">
      <t>センシュ</t>
    </rPh>
    <rPh sb="2" eb="4">
      <t>バンゴウ</t>
    </rPh>
    <rPh sb="5" eb="7">
      <t>ヒョウジ</t>
    </rPh>
    <rPh sb="7" eb="9">
      <t>イチ</t>
    </rPh>
    <rPh sb="13" eb="15">
      <t>ハイメン</t>
    </rPh>
    <phoneticPr fontId="2"/>
  </si>
  <si>
    <t>5-2</t>
    <phoneticPr fontId="2"/>
  </si>
  <si>
    <t>選手番号の表示サイズ（シャツ背面）</t>
    <rPh sb="0" eb="2">
      <t>センシュ</t>
    </rPh>
    <rPh sb="2" eb="4">
      <t>バンゴウ</t>
    </rPh>
    <rPh sb="5" eb="7">
      <t>ヒョウジ</t>
    </rPh>
    <rPh sb="14" eb="16">
      <t>ハイメン</t>
    </rPh>
    <phoneticPr fontId="2"/>
  </si>
  <si>
    <t>高さ・２０ｃｍ（統一）のこと。</t>
    <rPh sb="0" eb="1">
      <t>タカ</t>
    </rPh>
    <rPh sb="8" eb="10">
      <t>トウイツ</t>
    </rPh>
    <phoneticPr fontId="2"/>
  </si>
  <si>
    <t>5-3</t>
  </si>
  <si>
    <t>選手番号の表示位置（パンツ前面）</t>
    <rPh sb="0" eb="2">
      <t>センシュ</t>
    </rPh>
    <rPh sb="2" eb="4">
      <t>バンゴウ</t>
    </rPh>
    <rPh sb="5" eb="7">
      <t>ヒョウジ</t>
    </rPh>
    <rPh sb="7" eb="9">
      <t>イチ</t>
    </rPh>
    <rPh sb="13" eb="14">
      <t>マエ</t>
    </rPh>
    <rPh sb="14" eb="15">
      <t>メン</t>
    </rPh>
    <phoneticPr fontId="2"/>
  </si>
  <si>
    <t>パンツの前面右側に表示されているか？</t>
    <rPh sb="4" eb="6">
      <t>ゼンメン</t>
    </rPh>
    <rPh sb="6" eb="8">
      <t>ミギガワ</t>
    </rPh>
    <rPh sb="9" eb="11">
      <t>ヒョウジ</t>
    </rPh>
    <phoneticPr fontId="2"/>
  </si>
  <si>
    <t>基本的に、パンツへの表示は不要。</t>
    <rPh sb="0" eb="3">
      <t>キホンテキ</t>
    </rPh>
    <rPh sb="10" eb="12">
      <t>ヒョウジ</t>
    </rPh>
    <rPh sb="13" eb="15">
      <t>フヨウ</t>
    </rPh>
    <phoneticPr fontId="2"/>
  </si>
  <si>
    <t>5-4</t>
  </si>
  <si>
    <t>選手番号の表示サイズ（パンツ前面）</t>
    <rPh sb="0" eb="2">
      <t>センシュ</t>
    </rPh>
    <rPh sb="2" eb="4">
      <t>バンゴウ</t>
    </rPh>
    <rPh sb="5" eb="7">
      <t>ヒョウジ</t>
    </rPh>
    <rPh sb="14" eb="15">
      <t>マエ</t>
    </rPh>
    <rPh sb="15" eb="16">
      <t>メン</t>
    </rPh>
    <phoneticPr fontId="2"/>
  </si>
  <si>
    <t>選手番号の高さは、どのくらいあるか？【半角数字入力】</t>
    <rPh sb="0" eb="2">
      <t>センシュ</t>
    </rPh>
    <phoneticPr fontId="2"/>
  </si>
  <si>
    <t>高さ・１０ｃｍ以上、１５ｃｍ以下のこと。</t>
    <rPh sb="0" eb="1">
      <t>タカ</t>
    </rPh>
    <rPh sb="7" eb="9">
      <t>イジョウ</t>
    </rPh>
    <rPh sb="14" eb="16">
      <t>イカ</t>
    </rPh>
    <phoneticPr fontId="2"/>
  </si>
  <si>
    <t>6-1</t>
    <phoneticPr fontId="2"/>
  </si>
  <si>
    <t>チーム名の表示位置（シャツ前面）</t>
    <rPh sb="3" eb="4">
      <t>メイ</t>
    </rPh>
    <rPh sb="5" eb="7">
      <t>ヒョウジ</t>
    </rPh>
    <rPh sb="7" eb="9">
      <t>イチ</t>
    </rPh>
    <phoneticPr fontId="2"/>
  </si>
  <si>
    <t>チーム名（チームを表す文字・数字・イラスト・マーク）の表示は、どの位置にあるか？</t>
    <rPh sb="3" eb="4">
      <t>メイ</t>
    </rPh>
    <rPh sb="9" eb="10">
      <t>アラワ</t>
    </rPh>
    <rPh sb="11" eb="13">
      <t>モジ</t>
    </rPh>
    <rPh sb="14" eb="16">
      <t>スウジ</t>
    </rPh>
    <rPh sb="27" eb="29">
      <t>ヒョウジ</t>
    </rPh>
    <rPh sb="33" eb="35">
      <t>イチ</t>
    </rPh>
    <phoneticPr fontId="2"/>
  </si>
  <si>
    <t>前面右胸もしくは左胸と前面および背面の選手番号上部に付すること。</t>
    <rPh sb="0" eb="2">
      <t>ゼンメン</t>
    </rPh>
    <rPh sb="2" eb="4">
      <t>ミギムネ</t>
    </rPh>
    <rPh sb="8" eb="10">
      <t>ヒダリムネ</t>
    </rPh>
    <rPh sb="11" eb="13">
      <t>ゼンメン</t>
    </rPh>
    <rPh sb="16" eb="18">
      <t>ハイメン</t>
    </rPh>
    <rPh sb="19" eb="21">
      <t>センシュ</t>
    </rPh>
    <rPh sb="21" eb="23">
      <t>バンゴウ</t>
    </rPh>
    <rPh sb="23" eb="25">
      <t>ジョウブ</t>
    </rPh>
    <rPh sb="26" eb="27">
      <t>フ</t>
    </rPh>
    <phoneticPr fontId="2"/>
  </si>
  <si>
    <t>チーム名の表示位置（シャツ背面）</t>
    <rPh sb="3" eb="4">
      <t>メイ</t>
    </rPh>
    <rPh sb="5" eb="7">
      <t>ヒョウジ</t>
    </rPh>
    <rPh sb="7" eb="9">
      <t>イチ</t>
    </rPh>
    <rPh sb="13" eb="14">
      <t>セ</t>
    </rPh>
    <rPh sb="14" eb="15">
      <t>メン</t>
    </rPh>
    <phoneticPr fontId="2"/>
  </si>
  <si>
    <t>チーム名の表示サイズ（シャツ胸部）</t>
    <rPh sb="3" eb="4">
      <t>メイ</t>
    </rPh>
    <rPh sb="5" eb="7">
      <t>ヒョウジ</t>
    </rPh>
    <rPh sb="14" eb="16">
      <t>キョウブ</t>
    </rPh>
    <phoneticPr fontId="2"/>
  </si>
  <si>
    <t>表示サイズは、４ｃｍ×１０ｃｍ以内か？</t>
    <rPh sb="0" eb="2">
      <t>ヒョウジ</t>
    </rPh>
    <rPh sb="15" eb="17">
      <t>イナイ</t>
    </rPh>
    <phoneticPr fontId="2"/>
  </si>
  <si>
    <t>右胸もしくは左胸に表示のこと。</t>
    <rPh sb="0" eb="2">
      <t>ミギムネ</t>
    </rPh>
    <rPh sb="6" eb="8">
      <t>ヒダリムネ</t>
    </rPh>
    <rPh sb="9" eb="11">
      <t>ヒョウジ</t>
    </rPh>
    <phoneticPr fontId="2"/>
  </si>
  <si>
    <t>7-1</t>
    <phoneticPr fontId="2"/>
  </si>
  <si>
    <t>チーム名の表示サイズ（シャツ前面）</t>
    <rPh sb="3" eb="4">
      <t>メイ</t>
    </rPh>
    <rPh sb="5" eb="7">
      <t>ヒョウジ</t>
    </rPh>
    <rPh sb="14" eb="16">
      <t>ゼンメン</t>
    </rPh>
    <phoneticPr fontId="2"/>
  </si>
  <si>
    <t>7-2</t>
    <phoneticPr fontId="2"/>
  </si>
  <si>
    <t>チーム名高さ（６ｃｍ以下）　⇒　５０％規定の確認
（シャツ前面の選手番号上部が該当する場合）</t>
    <rPh sb="3" eb="4">
      <t>メイ</t>
    </rPh>
    <rPh sb="4" eb="5">
      <t>タカ</t>
    </rPh>
    <rPh sb="10" eb="12">
      <t>イカ</t>
    </rPh>
    <rPh sb="19" eb="21">
      <t>キテイ</t>
    </rPh>
    <rPh sb="22" eb="24">
      <t>カクニン</t>
    </rPh>
    <rPh sb="29" eb="31">
      <t>ゼンメン</t>
    </rPh>
    <rPh sb="32" eb="34">
      <t>センシュ</t>
    </rPh>
    <rPh sb="34" eb="36">
      <t>バンゴウ</t>
    </rPh>
    <rPh sb="36" eb="38">
      <t>ジョウブ</t>
    </rPh>
    <rPh sb="39" eb="41">
      <t>ガイトウ</t>
    </rPh>
    <rPh sb="43" eb="45">
      <t>バアイ</t>
    </rPh>
    <phoneticPr fontId="2"/>
  </si>
  <si>
    <t>表示されているチーム名の全幅は、どのくらいあるか？【半角数字入力】</t>
    <rPh sb="0" eb="2">
      <t>ヒョウジ</t>
    </rPh>
    <rPh sb="10" eb="11">
      <t>メイ</t>
    </rPh>
    <rPh sb="12" eb="13">
      <t>ゼン</t>
    </rPh>
    <rPh sb="13" eb="14">
      <t>ハバ</t>
    </rPh>
    <rPh sb="26" eb="28">
      <t>ハンカク</t>
    </rPh>
    <rPh sb="28" eb="30">
      <t>スウジ</t>
    </rPh>
    <rPh sb="30" eb="32">
      <t>ニュウリョク</t>
    </rPh>
    <phoneticPr fontId="2"/>
  </si>
  <si>
    <t>チーム名表示が選手番号と重なる
ことは不可。</t>
    <rPh sb="3" eb="4">
      <t>メイ</t>
    </rPh>
    <rPh sb="4" eb="6">
      <t>ヒョウジ</t>
    </rPh>
    <rPh sb="7" eb="9">
      <t>センシュ</t>
    </rPh>
    <rPh sb="9" eb="11">
      <t>バンゴウ</t>
    </rPh>
    <rPh sb="12" eb="13">
      <t>カサ</t>
    </rPh>
    <rPh sb="19" eb="21">
      <t>フカ</t>
    </rPh>
    <phoneticPr fontId="2"/>
  </si>
  <si>
    <t>高さが６ｃｍを超過している箇所の幅は、合計でどのくらいあるか？【半角数字入力】</t>
    <rPh sb="0" eb="1">
      <t>タカ</t>
    </rPh>
    <rPh sb="7" eb="9">
      <t>チョウカ</t>
    </rPh>
    <rPh sb="13" eb="15">
      <t>カショ</t>
    </rPh>
    <rPh sb="16" eb="17">
      <t>ハバ</t>
    </rPh>
    <rPh sb="19" eb="21">
      <t>ゴウケイ</t>
    </rPh>
    <rPh sb="32" eb="34">
      <t>ハンカク</t>
    </rPh>
    <rPh sb="34" eb="36">
      <t>スウジ</t>
    </rPh>
    <rPh sb="36" eb="38">
      <t>ニュウリョク</t>
    </rPh>
    <phoneticPr fontId="2"/>
  </si>
  <si>
    <t>チーム名の表示サイズ（シャツ背面）</t>
    <rPh sb="3" eb="4">
      <t>メイ</t>
    </rPh>
    <rPh sb="5" eb="7">
      <t>ヒョウジ</t>
    </rPh>
    <rPh sb="14" eb="16">
      <t>ハイメン</t>
    </rPh>
    <phoneticPr fontId="2"/>
  </si>
  <si>
    <t>8-2</t>
    <phoneticPr fontId="2"/>
  </si>
  <si>
    <t xml:space="preserve">チーム名高さ（６ｃｍ以下）　⇒　５０％規定の確認
（シャツ背面の選手番号上部が該当する場合） </t>
    <rPh sb="29" eb="31">
      <t>ハイメン</t>
    </rPh>
    <rPh sb="32" eb="34">
      <t>センシュ</t>
    </rPh>
    <rPh sb="34" eb="36">
      <t>バンゴウ</t>
    </rPh>
    <rPh sb="36" eb="38">
      <t>ジョウブ</t>
    </rPh>
    <rPh sb="39" eb="41">
      <t>ガイトウ</t>
    </rPh>
    <rPh sb="43" eb="45">
      <t>バアイ</t>
    </rPh>
    <phoneticPr fontId="2"/>
  </si>
  <si>
    <t>チーム名の表示内容（シャツ）</t>
    <rPh sb="3" eb="4">
      <t>メイ</t>
    </rPh>
    <rPh sb="5" eb="7">
      <t>ヒョウジ</t>
    </rPh>
    <rPh sb="7" eb="9">
      <t>ナイヨウ</t>
    </rPh>
    <phoneticPr fontId="2"/>
  </si>
  <si>
    <t>登録チーム名と同一のチーム名として、判断（認識）できる文字・数字・マーク・イラストか？</t>
    <rPh sb="0" eb="2">
      <t>トウロク</t>
    </rPh>
    <rPh sb="5" eb="6">
      <t>メイ</t>
    </rPh>
    <rPh sb="7" eb="9">
      <t>ドウイツ</t>
    </rPh>
    <rPh sb="13" eb="14">
      <t>メイ</t>
    </rPh>
    <rPh sb="18" eb="20">
      <t>ハンダン</t>
    </rPh>
    <rPh sb="21" eb="23">
      <t>ニンシキ</t>
    </rPh>
    <rPh sb="27" eb="29">
      <t>モジ</t>
    </rPh>
    <rPh sb="30" eb="32">
      <t>スウジ</t>
    </rPh>
    <phoneticPr fontId="2"/>
  </si>
  <si>
    <t>チーム登録（web）情報を参照のこと。</t>
    <rPh sb="3" eb="5">
      <t>トウロク</t>
    </rPh>
    <rPh sb="10" eb="12">
      <t>ジョウホウ</t>
    </rPh>
    <rPh sb="13" eb="15">
      <t>サンショウ</t>
    </rPh>
    <phoneticPr fontId="2"/>
  </si>
  <si>
    <t>10</t>
    <phoneticPr fontId="2"/>
  </si>
  <si>
    <t>チーム名の表示の統一（シャツ）</t>
    <rPh sb="3" eb="4">
      <t>メイ</t>
    </rPh>
    <rPh sb="5" eb="7">
      <t>ヒョウジ</t>
    </rPh>
    <rPh sb="8" eb="10">
      <t>トウイツ</t>
    </rPh>
    <phoneticPr fontId="2"/>
  </si>
  <si>
    <t>チーム名が表示されている全ての箇所のデザイン（形態）は、１種類に統一されているか？</t>
    <rPh sb="3" eb="4">
      <t>メイ</t>
    </rPh>
    <rPh sb="5" eb="7">
      <t>ヒョウジ</t>
    </rPh>
    <rPh sb="12" eb="13">
      <t>ゼン</t>
    </rPh>
    <rPh sb="15" eb="17">
      <t>カショ</t>
    </rPh>
    <rPh sb="23" eb="25">
      <t>ケイタイ</t>
    </rPh>
    <rPh sb="29" eb="31">
      <t>シュルイ</t>
    </rPh>
    <rPh sb="32" eb="34">
      <t>トウイツ</t>
    </rPh>
    <phoneticPr fontId="2"/>
  </si>
  <si>
    <t>1種類に統一されている</t>
  </si>
  <si>
    <t>前後面の表示相違に注意すること。</t>
    <rPh sb="0" eb="2">
      <t>ゼンゴ</t>
    </rPh>
    <rPh sb="2" eb="3">
      <t>メン</t>
    </rPh>
    <rPh sb="4" eb="6">
      <t>ヒョウジ</t>
    </rPh>
    <rPh sb="6" eb="8">
      <t>ソウイ</t>
    </rPh>
    <rPh sb="9" eb="11">
      <t>チュウイ</t>
    </rPh>
    <phoneticPr fontId="2"/>
  </si>
  <si>
    <t>都道府県名〔活動地域名〕の表示位置（シャツ）</t>
    <rPh sb="0" eb="4">
      <t>トドウフケン</t>
    </rPh>
    <rPh sb="4" eb="5">
      <t>メイ</t>
    </rPh>
    <rPh sb="6" eb="8">
      <t>カツドウ</t>
    </rPh>
    <rPh sb="8" eb="11">
      <t>チイキメイ</t>
    </rPh>
    <rPh sb="13" eb="15">
      <t>ヒョウジ</t>
    </rPh>
    <rPh sb="15" eb="17">
      <t>イチ</t>
    </rPh>
    <phoneticPr fontId="2"/>
  </si>
  <si>
    <t>都道府県名（活動地域名）は、左袖または左胸に表示されているか？ ≪1箇所のみ≫</t>
    <rPh sb="0" eb="4">
      <t>トドウフケン</t>
    </rPh>
    <rPh sb="4" eb="5">
      <t>メイ</t>
    </rPh>
    <rPh sb="6" eb="8">
      <t>カツドウ</t>
    </rPh>
    <rPh sb="8" eb="11">
      <t>チイキメイ</t>
    </rPh>
    <rPh sb="14" eb="15">
      <t>ヒダリ</t>
    </rPh>
    <rPh sb="15" eb="16">
      <t>ソデ</t>
    </rPh>
    <rPh sb="19" eb="21">
      <t>ヒダリムネ</t>
    </rPh>
    <rPh sb="22" eb="24">
      <t>ヒョウジ</t>
    </rPh>
    <rPh sb="34" eb="36">
      <t>カショ</t>
    </rPh>
    <phoneticPr fontId="2"/>
  </si>
  <si>
    <t>県・市・町等の有無は問わない。</t>
    <rPh sb="0" eb="1">
      <t>ケン</t>
    </rPh>
    <rPh sb="2" eb="3">
      <t>シ</t>
    </rPh>
    <rPh sb="4" eb="5">
      <t>マチ</t>
    </rPh>
    <rPh sb="5" eb="6">
      <t>ナド</t>
    </rPh>
    <rPh sb="7" eb="9">
      <t>ウム</t>
    </rPh>
    <rPh sb="10" eb="11">
      <t>ト</t>
    </rPh>
    <phoneticPr fontId="2"/>
  </si>
  <si>
    <t>都道府県名〔活動地域名〕の表示サイズ（シャツ）</t>
    <rPh sb="0" eb="4">
      <t>トドウフケン</t>
    </rPh>
    <rPh sb="4" eb="5">
      <t>メイ</t>
    </rPh>
    <rPh sb="6" eb="8">
      <t>カツドウ</t>
    </rPh>
    <rPh sb="8" eb="11">
      <t>チイキメイ</t>
    </rPh>
    <rPh sb="13" eb="15">
      <t>ヒョウジ</t>
    </rPh>
    <phoneticPr fontId="2"/>
  </si>
  <si>
    <t>１箇所、４０平方ｃｍ以下のこと。</t>
    <rPh sb="1" eb="3">
      <t>カショ</t>
    </rPh>
    <rPh sb="10" eb="12">
      <t>イカ</t>
    </rPh>
    <phoneticPr fontId="2"/>
  </si>
  <si>
    <t>製造メーカー名・メーカーロゴの表示有無（シャツ）</t>
    <rPh sb="0" eb="2">
      <t>セイゾウ</t>
    </rPh>
    <rPh sb="6" eb="7">
      <t>メイ</t>
    </rPh>
    <rPh sb="15" eb="17">
      <t>ヒョウジ</t>
    </rPh>
    <rPh sb="17" eb="19">
      <t>ウム</t>
    </rPh>
    <phoneticPr fontId="2"/>
  </si>
  <si>
    <r>
      <t>【※付する場合】</t>
    </r>
    <r>
      <rPr>
        <sz val="9"/>
        <rFont val="ＭＳ Ｐ明朝"/>
        <family val="1"/>
        <charset val="128"/>
      </rPr>
      <t>　⇒　同一メーカーのロゴマークにて、選手全員が統一された表示となっているか？</t>
    </r>
    <rPh sb="11" eb="13">
      <t>ドウイツ</t>
    </rPh>
    <rPh sb="26" eb="28">
      <t>センシュ</t>
    </rPh>
    <rPh sb="28" eb="30">
      <t>ゼンイン</t>
    </rPh>
    <rPh sb="31" eb="33">
      <t>トウイツ</t>
    </rPh>
    <rPh sb="36" eb="38">
      <t>ヒョウジ</t>
    </rPh>
    <phoneticPr fontId="2"/>
  </si>
  <si>
    <t>表示有無の混在なきこと。</t>
    <rPh sb="0" eb="2">
      <t>ヒョウジ</t>
    </rPh>
    <rPh sb="2" eb="4">
      <t>ウム</t>
    </rPh>
    <rPh sb="5" eb="7">
      <t>コンザイ</t>
    </rPh>
    <phoneticPr fontId="2"/>
  </si>
  <si>
    <t>製造メーカー名・メーカーロゴの表示有無（パンツ）</t>
    <rPh sb="0" eb="2">
      <t>セイゾウ</t>
    </rPh>
    <rPh sb="6" eb="7">
      <t>メイ</t>
    </rPh>
    <rPh sb="15" eb="17">
      <t>ヒョウジ</t>
    </rPh>
    <rPh sb="17" eb="19">
      <t>ウム</t>
    </rPh>
    <phoneticPr fontId="2"/>
  </si>
  <si>
    <t>製造メーカー名・メーカーロゴの表示位置（シャツ）</t>
    <rPh sb="0" eb="2">
      <t>セイゾウ</t>
    </rPh>
    <rPh sb="6" eb="7">
      <t>メイ</t>
    </rPh>
    <rPh sb="15" eb="17">
      <t>ヒョウジ</t>
    </rPh>
    <rPh sb="17" eb="19">
      <t>イチ</t>
    </rPh>
    <phoneticPr fontId="2"/>
  </si>
  <si>
    <t>製造メーカー名・ロゴマークの表示は、どの位置にあるか？</t>
    <rPh sb="0" eb="2">
      <t>セイゾウ</t>
    </rPh>
    <rPh sb="6" eb="7">
      <t>メイ</t>
    </rPh>
    <rPh sb="14" eb="16">
      <t>ヒョウジ</t>
    </rPh>
    <rPh sb="20" eb="22">
      <t>イチ</t>
    </rPh>
    <phoneticPr fontId="2"/>
  </si>
  <si>
    <t>右胸もしくは左胸、１箇所のこと。</t>
    <rPh sb="0" eb="2">
      <t>ミギムネ</t>
    </rPh>
    <rPh sb="6" eb="8">
      <t>ヒダリムネ</t>
    </rPh>
    <rPh sb="10" eb="12">
      <t>カショ</t>
    </rPh>
    <phoneticPr fontId="2"/>
  </si>
  <si>
    <t>製造メーカー名・メーカーロゴの表示位置（パンツ）</t>
    <rPh sb="0" eb="2">
      <t>セイゾウ</t>
    </rPh>
    <rPh sb="6" eb="7">
      <t>メイ</t>
    </rPh>
    <rPh sb="15" eb="17">
      <t>ヒョウジ</t>
    </rPh>
    <rPh sb="17" eb="19">
      <t>イチ</t>
    </rPh>
    <phoneticPr fontId="2"/>
  </si>
  <si>
    <t>左右・前後面、何れか１箇所のこと。</t>
    <rPh sb="0" eb="2">
      <t>サユウ</t>
    </rPh>
    <rPh sb="3" eb="5">
      <t>ゼンゴ</t>
    </rPh>
    <rPh sb="5" eb="6">
      <t>メン</t>
    </rPh>
    <rPh sb="7" eb="8">
      <t>イヅ</t>
    </rPh>
    <rPh sb="11" eb="13">
      <t>カショ</t>
    </rPh>
    <phoneticPr fontId="2"/>
  </si>
  <si>
    <t>製造メーカー名・メーカーロゴの表示サイズ（シャツ）</t>
    <rPh sb="0" eb="2">
      <t>セイゾウ</t>
    </rPh>
    <rPh sb="6" eb="7">
      <t>メイ</t>
    </rPh>
    <rPh sb="15" eb="17">
      <t>ヒョウジ</t>
    </rPh>
    <phoneticPr fontId="2"/>
  </si>
  <si>
    <t>表示サイズは、２５平方ｃｍ以内か？</t>
    <rPh sb="0" eb="2">
      <t>ヒョウジ</t>
    </rPh>
    <rPh sb="9" eb="11">
      <t>ヘイホウ</t>
    </rPh>
    <rPh sb="13" eb="15">
      <t>イナイ</t>
    </rPh>
    <phoneticPr fontId="2"/>
  </si>
  <si>
    <t>規定の改正に伴い、表示サイズの条件緩和項目。</t>
    <rPh sb="0" eb="2">
      <t>キテイ</t>
    </rPh>
    <rPh sb="3" eb="5">
      <t>カイセイ</t>
    </rPh>
    <rPh sb="6" eb="7">
      <t>トモナ</t>
    </rPh>
    <rPh sb="9" eb="11">
      <t>ヒョウジ</t>
    </rPh>
    <rPh sb="15" eb="17">
      <t>ジョウケン</t>
    </rPh>
    <rPh sb="17" eb="19">
      <t>カンワ</t>
    </rPh>
    <rPh sb="19" eb="21">
      <t>コウモク</t>
    </rPh>
    <phoneticPr fontId="2"/>
  </si>
  <si>
    <t>製造メーカー名・メーカーロゴの表示サイズ（パンツ）</t>
    <rPh sb="0" eb="2">
      <t>セイゾウ</t>
    </rPh>
    <rPh sb="6" eb="7">
      <t>メイ</t>
    </rPh>
    <rPh sb="15" eb="17">
      <t>ヒョウジ</t>
    </rPh>
    <phoneticPr fontId="2"/>
  </si>
  <si>
    <t>広告の表示位置（シャツ）</t>
    <rPh sb="0" eb="2">
      <t>コウコク</t>
    </rPh>
    <rPh sb="3" eb="5">
      <t>ヒョウジ</t>
    </rPh>
    <rPh sb="5" eb="7">
      <t>イチ</t>
    </rPh>
    <phoneticPr fontId="2"/>
  </si>
  <si>
    <r>
      <t>【※広告表示の制限が適用された場合】</t>
    </r>
    <r>
      <rPr>
        <sz val="9"/>
        <rFont val="ＭＳ Ｐ明朝"/>
        <family val="1"/>
        <charset val="128"/>
      </rPr>
      <t>　⇒　右袖もしくは左袖表示されているか？</t>
    </r>
    <rPh sb="2" eb="4">
      <t>コウコク</t>
    </rPh>
    <rPh sb="4" eb="6">
      <t>ヒョウジ</t>
    </rPh>
    <rPh sb="7" eb="9">
      <t>セイゲン</t>
    </rPh>
    <rPh sb="10" eb="12">
      <t>テキヨウ</t>
    </rPh>
    <rPh sb="15" eb="17">
      <t>バアイ</t>
    </rPh>
    <rPh sb="21" eb="22">
      <t>ミギ</t>
    </rPh>
    <rPh sb="22" eb="23">
      <t>ソデ</t>
    </rPh>
    <rPh sb="27" eb="28">
      <t>ヒダリ</t>
    </rPh>
    <rPh sb="28" eb="29">
      <t>ソデ</t>
    </rPh>
    <rPh sb="29" eb="31">
      <t>ヒョウジ</t>
    </rPh>
    <phoneticPr fontId="2"/>
  </si>
  <si>
    <t>広告表示はシャツ、パンツ合わせて２社までとすること。</t>
    <rPh sb="0" eb="2">
      <t>コウコク</t>
    </rPh>
    <rPh sb="2" eb="4">
      <t>ヒョウジ</t>
    </rPh>
    <rPh sb="12" eb="13">
      <t>ア</t>
    </rPh>
    <rPh sb="17" eb="18">
      <t>シャ</t>
    </rPh>
    <phoneticPr fontId="2"/>
  </si>
  <si>
    <t>広告の表示位置（パンツ）</t>
    <rPh sb="0" eb="2">
      <t>コウコク</t>
    </rPh>
    <rPh sb="3" eb="5">
      <t>ヒョウジ</t>
    </rPh>
    <rPh sb="5" eb="7">
      <t>イチ</t>
    </rPh>
    <phoneticPr fontId="2"/>
  </si>
  <si>
    <r>
      <t>【※広告表示の制限が適用された場合】</t>
    </r>
    <r>
      <rPr>
        <sz val="9"/>
        <rFont val="ＭＳ Ｐ明朝"/>
        <family val="1"/>
        <charset val="128"/>
      </rPr>
      <t>　⇒　前面右もしくは左に表示されているか？</t>
    </r>
    <rPh sb="21" eb="23">
      <t>ゼンメン</t>
    </rPh>
    <rPh sb="23" eb="24">
      <t>ミギ</t>
    </rPh>
    <rPh sb="28" eb="29">
      <t>ヒダリ</t>
    </rPh>
    <rPh sb="30" eb="32">
      <t>ヒョウジ</t>
    </rPh>
    <phoneticPr fontId="2"/>
  </si>
  <si>
    <t>広告の表示サイズ（シャツ）</t>
    <rPh sb="0" eb="2">
      <t>コウコク</t>
    </rPh>
    <rPh sb="3" eb="5">
      <t>ヒョウジ</t>
    </rPh>
    <phoneticPr fontId="2"/>
  </si>
  <si>
    <r>
      <t>【※広告表示の制限が適用された場合】</t>
    </r>
    <r>
      <rPr>
        <sz val="9"/>
        <rFont val="ＭＳ Ｐ明朝"/>
        <family val="1"/>
        <charset val="128"/>
      </rPr>
      <t>　⇒　サイズは、４ｃｍ×１０ｃｍ以下か？</t>
    </r>
    <rPh sb="34" eb="36">
      <t>イカ</t>
    </rPh>
    <phoneticPr fontId="2"/>
  </si>
  <si>
    <t>広告の表示サイズ（パンツ）</t>
    <rPh sb="0" eb="2">
      <t>コウコク</t>
    </rPh>
    <rPh sb="3" eb="5">
      <t>ヒョウジ</t>
    </rPh>
    <phoneticPr fontId="2"/>
  </si>
  <si>
    <r>
      <t>【※広告表示の制限が適用された場合】</t>
    </r>
    <r>
      <rPr>
        <sz val="9"/>
        <rFont val="ＭＳ Ｐ明朝"/>
        <family val="1"/>
        <charset val="128"/>
      </rPr>
      <t>　⇒　サイズは、２０平方ｃｍ以下か？</t>
    </r>
    <rPh sb="28" eb="30">
      <t>ヘイホウ</t>
    </rPh>
    <rPh sb="32" eb="34">
      <t>イカ</t>
    </rPh>
    <phoneticPr fontId="2"/>
  </si>
  <si>
    <t>前面右もしくは左、１箇所のこと。</t>
    <rPh sb="0" eb="2">
      <t>ゼンメン</t>
    </rPh>
    <rPh sb="2" eb="3">
      <t>ミギ</t>
    </rPh>
    <rPh sb="7" eb="8">
      <t>ヒダリ</t>
    </rPh>
    <rPh sb="10" eb="12">
      <t>カショ</t>
    </rPh>
    <phoneticPr fontId="2"/>
  </si>
  <si>
    <t>※最後に回答すること。</t>
    <rPh sb="1" eb="3">
      <t>サイゴ</t>
    </rPh>
    <rPh sb="4" eb="6">
      <t>カイトウ</t>
    </rPh>
    <phoneticPr fontId="2"/>
  </si>
  <si>
    <t>検定年月日（入力）</t>
    <rPh sb="0" eb="2">
      <t>ケンテイ</t>
    </rPh>
    <rPh sb="2" eb="5">
      <t>ネンガッピ</t>
    </rPh>
    <rPh sb="6" eb="8">
      <t>ニュウリョク</t>
    </rPh>
    <phoneticPr fontId="2"/>
  </si>
  <si>
    <t>審査者（競技委員長）：氏名
（記名捺印）</t>
    <rPh sb="0" eb="2">
      <t>シンサ</t>
    </rPh>
    <rPh sb="2" eb="3">
      <t>シャ</t>
    </rPh>
    <rPh sb="4" eb="6">
      <t>キョウギ</t>
    </rPh>
    <rPh sb="6" eb="9">
      <t>イインチョウ</t>
    </rPh>
    <rPh sb="11" eb="13">
      <t>シメイ</t>
    </rPh>
    <rPh sb="15" eb="17">
      <t>キメイ</t>
    </rPh>
    <rPh sb="17" eb="19">
      <t>ナツイン</t>
    </rPh>
    <phoneticPr fontId="2"/>
  </si>
  <si>
    <t>矢澤　克晃</t>
    <rPh sb="0" eb="2">
      <t>ヤザワ</t>
    </rPh>
    <rPh sb="3" eb="5">
      <t>カツアキ</t>
    </rPh>
    <phoneticPr fontId="2"/>
  </si>
  <si>
    <t xml:space="preserve">印　　     </t>
    <phoneticPr fontId="2"/>
  </si>
  <si>
    <t>検定担当者：氏名
（入力）</t>
    <rPh sb="0" eb="2">
      <t>ケンテイ</t>
    </rPh>
    <rPh sb="2" eb="4">
      <t>タントウ</t>
    </rPh>
    <rPh sb="4" eb="5">
      <t>シャ</t>
    </rPh>
    <rPh sb="6" eb="8">
      <t>シメイ</t>
    </rPh>
    <rPh sb="10" eb="12">
      <t>ニュウリョク</t>
    </rPh>
    <phoneticPr fontId="2"/>
  </si>
  <si>
    <t>畔上　努</t>
    <rPh sb="0" eb="2">
      <t>アゼガミ</t>
    </rPh>
    <rPh sb="3" eb="4">
      <t>ツトム</t>
    </rPh>
    <phoneticPr fontId="2"/>
  </si>
  <si>
    <t>承認者（責任者）：氏名
（記名捺印）</t>
    <rPh sb="0" eb="3">
      <t>ショウニンシャ</t>
    </rPh>
    <rPh sb="4" eb="7">
      <t>セキニンシャ</t>
    </rPh>
    <rPh sb="9" eb="11">
      <t>シメイ</t>
    </rPh>
    <rPh sb="13" eb="15">
      <t>キメイ</t>
    </rPh>
    <rPh sb="15" eb="17">
      <t>ナツイン</t>
    </rPh>
    <phoneticPr fontId="2"/>
  </si>
  <si>
    <t>西村　忍</t>
    <rPh sb="0" eb="2">
      <t>ニシムラ</t>
    </rPh>
    <rPh sb="3" eb="4">
      <t>シノブ</t>
    </rPh>
    <phoneticPr fontId="2"/>
  </si>
  <si>
    <t>入力値</t>
    <rPh sb="0" eb="3">
      <t>ニュウリョクチ</t>
    </rPh>
    <phoneticPr fontId="2"/>
  </si>
  <si>
    <t>エラー数</t>
    <rPh sb="3" eb="4">
      <t>スウ</t>
    </rPh>
    <phoneticPr fontId="2"/>
  </si>
  <si>
    <t>同一ユニフォームのチェック</t>
    <rPh sb="0" eb="2">
      <t>ドウイツ</t>
    </rPh>
    <phoneticPr fontId="2"/>
  </si>
  <si>
    <t>未入力</t>
    <rPh sb="0" eb="3">
      <t>ミニュウリョク</t>
    </rPh>
    <phoneticPr fontId="2"/>
  </si>
  <si>
    <t>最終チェック</t>
    <rPh sb="0" eb="2">
      <t>サイシュウ</t>
    </rPh>
    <phoneticPr fontId="2"/>
  </si>
  <si>
    <t>問題なし</t>
  </si>
  <si>
    <t>責任者：氏名     (理事長等)</t>
    <rPh sb="0" eb="3">
      <t>セキニンシャ</t>
    </rPh>
    <rPh sb="4" eb="6">
      <t>シメイ</t>
    </rPh>
    <phoneticPr fontId="2"/>
  </si>
  <si>
    <t>全員のユニフォームが、同色・同色彩(同柄)・同形・同意匠(デザイン)にて作製されているか？</t>
    <rPh sb="0" eb="2">
      <t>ゼンイン</t>
    </rPh>
    <rPh sb="11" eb="13">
      <t>ドウショク</t>
    </rPh>
    <rPh sb="14" eb="15">
      <t>ドウ</t>
    </rPh>
    <rPh sb="15" eb="17">
      <t>シキサイ</t>
    </rPh>
    <rPh sb="18" eb="19">
      <t>ドウ</t>
    </rPh>
    <rPh sb="19" eb="20">
      <t>ガラ</t>
    </rPh>
    <rPh sb="22" eb="24">
      <t>ドウケイ</t>
    </rPh>
    <rPh sb="25" eb="26">
      <t>ドウ</t>
    </rPh>
    <rPh sb="26" eb="28">
      <t>イショウ</t>
    </rPh>
    <rPh sb="36" eb="38">
      <t>サクセイ</t>
    </rPh>
    <phoneticPr fontId="2"/>
  </si>
  <si>
    <t>チーム名</t>
    <rPh sb="3" eb="4">
      <t>メイ</t>
    </rPh>
    <phoneticPr fontId="2"/>
  </si>
  <si>
    <t>検定日</t>
    <rPh sb="0" eb="3">
      <t>ケンテイビ</t>
    </rPh>
    <phoneticPr fontId="2"/>
  </si>
  <si>
    <t xml:space="preserve">責任者：氏名 </t>
    <phoneticPr fontId="2"/>
  </si>
  <si>
    <t>例：会長/理事長等</t>
    <rPh sb="0" eb="1">
      <t>レイ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</si>
</sst>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F800]dddd\,\ mmmm\ dd\,\ yyyy"/>
  </numFmts>
  <fonts count="71" x14ac:knownFonts="1">
    <font>
      <sz val="11"/>
      <name val="ＭＳ Ｐゴシック"/>
      <family val="3"/>
      <charset val="128"/>
    </font>
    <font>
      <sz val="11"/>
      <name val="ＭＳ Ｐゴシック"/>
      <family val="3"/>
      <charset val="128"/>
    </font>
    <font>
      <sz val="6"/>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b/>
      <sz val="12"/>
      <color indexed="8"/>
      <name val="ＭＳ Ｐ明朝"/>
      <family val="1"/>
      <charset val="128"/>
    </font>
    <font>
      <u/>
      <sz val="11"/>
      <name val="ＭＳ Ｐ明朝"/>
      <family val="1"/>
      <charset val="128"/>
    </font>
    <font>
      <sz val="9"/>
      <color indexed="8"/>
      <name val="ＭＳ Ｐ明朝"/>
      <family val="1"/>
      <charset val="128"/>
    </font>
    <font>
      <b/>
      <sz val="9"/>
      <color indexed="8"/>
      <name val="ＭＳ Ｐ明朝"/>
      <family val="1"/>
      <charset val="128"/>
    </font>
    <font>
      <sz val="8"/>
      <color indexed="8"/>
      <name val="ＭＳ Ｐ明朝"/>
      <family val="1"/>
      <charset val="128"/>
    </font>
    <font>
      <sz val="12"/>
      <color indexed="8"/>
      <name val="ＭＳ Ｐ明朝"/>
      <family val="1"/>
      <charset val="128"/>
    </font>
    <font>
      <sz val="10"/>
      <name val="ＭＳ Ｐ明朝"/>
      <family val="1"/>
      <charset val="128"/>
    </font>
    <font>
      <b/>
      <sz val="9"/>
      <name val="ＭＳ Ｐ明朝"/>
      <family val="1"/>
      <charset val="128"/>
    </font>
    <font>
      <sz val="9"/>
      <name val="ＭＳ Ｐ明朝"/>
      <family val="1"/>
      <charset val="128"/>
    </font>
    <font>
      <sz val="9"/>
      <color indexed="10"/>
      <name val="ＭＳ Ｐ明朝"/>
      <family val="1"/>
      <charset val="128"/>
    </font>
    <font>
      <b/>
      <sz val="9"/>
      <color indexed="30"/>
      <name val="ＭＳ Ｐ明朝"/>
      <family val="1"/>
      <charset val="128"/>
    </font>
    <font>
      <sz val="9"/>
      <color indexed="23"/>
      <name val="ＭＳ Ｐ明朝"/>
      <family val="1"/>
      <charset val="128"/>
    </font>
    <font>
      <b/>
      <sz val="24"/>
      <name val="ＭＳ Ｐ明朝"/>
      <family val="1"/>
      <charset val="128"/>
    </font>
    <font>
      <sz val="9"/>
      <color indexed="81"/>
      <name val="ＭＳ Ｐゴシック"/>
      <family val="3"/>
      <charset val="128"/>
    </font>
    <font>
      <b/>
      <sz val="9"/>
      <color indexed="81"/>
      <name val="ＭＳ Ｐゴシック"/>
      <family val="3"/>
      <charset val="128"/>
    </font>
    <font>
      <sz val="7"/>
      <color indexed="8"/>
      <name val="ＭＳ Ｐ明朝"/>
      <family val="1"/>
      <charset val="128"/>
    </font>
    <font>
      <b/>
      <sz val="12"/>
      <color indexed="8"/>
      <name val="游ゴシック"/>
      <family val="3"/>
      <charset val="128"/>
    </font>
    <font>
      <u/>
      <sz val="11"/>
      <name val="游ゴシック"/>
      <family val="3"/>
      <charset val="128"/>
    </font>
    <font>
      <sz val="9"/>
      <color indexed="8"/>
      <name val="游ゴシック"/>
      <family val="3"/>
      <charset val="128"/>
    </font>
    <font>
      <b/>
      <sz val="9"/>
      <color indexed="8"/>
      <name val="游ゴシック"/>
      <family val="3"/>
      <charset val="128"/>
    </font>
    <font>
      <sz val="12"/>
      <color indexed="8"/>
      <name val="游ゴシック"/>
      <family val="3"/>
      <charset val="128"/>
    </font>
    <font>
      <sz val="10"/>
      <name val="游ゴシック"/>
      <family val="3"/>
      <charset val="128"/>
    </font>
    <font>
      <b/>
      <sz val="9"/>
      <name val="游ゴシック"/>
      <family val="3"/>
      <charset val="128"/>
    </font>
    <font>
      <sz val="9"/>
      <name val="游ゴシック"/>
      <family val="3"/>
      <charset val="128"/>
    </font>
    <font>
      <sz val="9"/>
      <color indexed="10"/>
      <name val="游ゴシック"/>
      <family val="3"/>
      <charset val="128"/>
    </font>
    <font>
      <b/>
      <sz val="9"/>
      <color indexed="30"/>
      <name val="游ゴシック"/>
      <family val="3"/>
      <charset val="128"/>
    </font>
    <font>
      <b/>
      <sz val="10"/>
      <color indexed="8"/>
      <name val="游ゴシック"/>
      <family val="3"/>
      <charset val="128"/>
    </font>
    <font>
      <sz val="11"/>
      <color indexed="8"/>
      <name val="游ゴシック"/>
      <family val="3"/>
      <charset val="128"/>
    </font>
    <font>
      <b/>
      <sz val="14"/>
      <color indexed="8"/>
      <name val="游ゴシック"/>
      <family val="3"/>
      <charset val="128"/>
    </font>
    <font>
      <sz val="10"/>
      <color indexed="8"/>
      <name val="游ゴシック"/>
      <family val="3"/>
      <charset val="128"/>
    </font>
    <font>
      <sz val="9"/>
      <color rgb="FF000000"/>
      <name val="游ゴシック"/>
      <family val="3"/>
      <charset val="128"/>
    </font>
    <font>
      <b/>
      <sz val="9"/>
      <color rgb="FF000000"/>
      <name val="游ゴシック"/>
      <family val="3"/>
      <charset val="128"/>
    </font>
    <font>
      <sz val="10"/>
      <color rgb="FF000000"/>
      <name val="游ゴシック"/>
      <family val="3"/>
      <charset val="128"/>
    </font>
    <font>
      <sz val="11"/>
      <name val="游ゴシック"/>
      <family val="3"/>
      <charset val="128"/>
    </font>
    <font>
      <b/>
      <sz val="11"/>
      <color indexed="8"/>
      <name val="游ゴシック"/>
      <family val="3"/>
      <charset val="128"/>
    </font>
    <font>
      <sz val="12"/>
      <name val="游ゴシック"/>
      <family val="3"/>
      <charset val="128"/>
    </font>
    <font>
      <sz val="12"/>
      <color rgb="FF000000"/>
      <name val="游ゴシック"/>
      <family val="3"/>
      <charset val="128"/>
    </font>
    <font>
      <b/>
      <sz val="9"/>
      <color rgb="FFC00000"/>
      <name val="游ゴシック"/>
      <family val="3"/>
      <charset val="128"/>
    </font>
    <font>
      <b/>
      <sz val="10"/>
      <name val="游ゴシック"/>
      <family val="3"/>
      <charset val="128"/>
    </font>
    <font>
      <b/>
      <sz val="11"/>
      <color theme="1" tint="4.9989318521683403E-2"/>
      <name val="游ゴシック"/>
      <family val="3"/>
      <charset val="128"/>
    </font>
    <font>
      <b/>
      <sz val="9"/>
      <color rgb="FFFF0000"/>
      <name val="游ゴシック"/>
      <family val="3"/>
      <charset val="128"/>
    </font>
    <font>
      <sz val="14"/>
      <color indexed="8"/>
      <name val="游ゴシック"/>
      <family val="3"/>
      <charset val="128"/>
    </font>
    <font>
      <sz val="9"/>
      <color theme="1" tint="4.9989318521683403E-2"/>
      <name val="游ゴシック"/>
      <family val="3"/>
      <charset val="128"/>
    </font>
    <font>
      <b/>
      <sz val="9"/>
      <color theme="1" tint="4.9989318521683403E-2"/>
      <name val="游ゴシック"/>
      <family val="3"/>
      <charset val="128"/>
    </font>
    <font>
      <sz val="9"/>
      <color rgb="FFC00000"/>
      <name val="游ゴシック"/>
      <family val="3"/>
      <charset val="128"/>
    </font>
    <font>
      <sz val="18"/>
      <color indexed="8"/>
      <name val="游ゴシック"/>
      <family val="3"/>
      <charset val="128"/>
    </font>
    <font>
      <sz val="11"/>
      <color rgb="FF000000"/>
      <name val="ＭＳ Ｐゴシック"/>
      <family val="3"/>
      <charset val="128"/>
    </font>
    <font>
      <sz val="12"/>
      <color rgb="FFFF0000"/>
      <name val="游ゴシック"/>
      <family val="3"/>
      <charset val="128"/>
    </font>
    <font>
      <b/>
      <sz val="12"/>
      <color rgb="FFFF0000"/>
      <name val="游ゴシック"/>
      <family val="3"/>
      <charset val="128"/>
    </font>
    <font>
      <sz val="12"/>
      <name val="游ゴシック"/>
      <family val="3"/>
      <charset val="128"/>
    </font>
    <font>
      <b/>
      <sz val="9"/>
      <color rgb="FF000000"/>
      <name val="游ゴシック"/>
      <family val="3"/>
      <charset val="128"/>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indexed="22"/>
        <bgColor indexed="64"/>
      </patternFill>
    </fill>
    <fill>
      <patternFill patternType="solid">
        <fgColor indexed="43"/>
        <bgColor indexed="64"/>
      </patternFill>
    </fill>
    <fill>
      <patternFill patternType="solid">
        <fgColor rgb="FFFFC000"/>
        <bgColor indexed="64"/>
      </patternFill>
    </fill>
    <fill>
      <patternFill patternType="solid">
        <fgColor rgb="FFFFFF99"/>
        <bgColor indexed="64"/>
      </patternFill>
    </fill>
    <fill>
      <patternFill patternType="solid">
        <fgColor theme="6" tint="0.79998168889431442"/>
        <bgColor indexed="64"/>
      </patternFill>
    </fill>
    <fill>
      <patternFill patternType="solid">
        <fgColor theme="0" tint="-0.14999847407452621"/>
        <bgColor indexed="64"/>
      </patternFill>
    </fill>
    <fill>
      <patternFill patternType="solid">
        <fgColor theme="3" tint="0.59999389629810485"/>
        <bgColor indexed="64"/>
      </patternFill>
    </fill>
    <fill>
      <patternFill patternType="solid">
        <fgColor theme="0" tint="-0.249977111117893"/>
        <bgColor indexed="64"/>
      </patternFill>
    </fill>
    <fill>
      <patternFill patternType="solid">
        <fgColor theme="9" tint="0.59999389629810485"/>
        <bgColor indexed="64"/>
      </patternFill>
    </fill>
    <fill>
      <patternFill patternType="solid">
        <fgColor theme="0" tint="-0.34998626667073579"/>
        <bgColor indexed="64"/>
      </patternFill>
    </fill>
    <fill>
      <patternFill patternType="solid">
        <fgColor theme="3" tint="0.79998168889431442"/>
        <bgColor indexed="64"/>
      </patternFill>
    </fill>
    <fill>
      <patternFill patternType="solid">
        <fgColor rgb="FFFDF3FF"/>
        <bgColor indexed="64"/>
      </patternFill>
    </fill>
  </fills>
  <borders count="104">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medium">
        <color indexed="10"/>
      </right>
      <top style="thin">
        <color indexed="64"/>
      </top>
      <bottom style="thin">
        <color indexed="64"/>
      </bottom>
      <diagonal/>
    </border>
    <border>
      <left style="thin">
        <color indexed="64"/>
      </left>
      <right style="thin">
        <color indexed="64"/>
      </right>
      <top style="thin">
        <color indexed="64"/>
      </top>
      <bottom/>
      <diagonal/>
    </border>
    <border>
      <left style="medium">
        <color indexed="10"/>
      </left>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medium">
        <color indexed="10"/>
      </left>
      <right/>
      <top/>
      <bottom style="thin">
        <color indexed="64"/>
      </bottom>
      <diagonal/>
    </border>
    <border>
      <left/>
      <right style="medium">
        <color indexed="10"/>
      </right>
      <top/>
      <bottom style="thin">
        <color indexed="64"/>
      </bottom>
      <diagonal/>
    </border>
    <border>
      <left style="medium">
        <color indexed="10"/>
      </left>
      <right/>
      <top style="medium">
        <color indexed="10"/>
      </top>
      <bottom style="thin">
        <color indexed="64"/>
      </bottom>
      <diagonal/>
    </border>
    <border>
      <left/>
      <right style="medium">
        <color indexed="10"/>
      </right>
      <top style="medium">
        <color indexed="10"/>
      </top>
      <bottom style="thin">
        <color indexed="64"/>
      </bottom>
      <diagonal/>
    </border>
    <border>
      <left style="medium">
        <color indexed="10"/>
      </left>
      <right/>
      <top style="thin">
        <color indexed="64"/>
      </top>
      <bottom style="medium">
        <color indexed="10"/>
      </bottom>
      <diagonal/>
    </border>
    <border>
      <left/>
      <right style="medium">
        <color indexed="10"/>
      </right>
      <top style="thin">
        <color indexed="64"/>
      </top>
      <bottom style="medium">
        <color indexed="10"/>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right style="medium">
        <color indexed="10"/>
      </right>
      <top style="thin">
        <color indexed="64"/>
      </top>
      <bottom/>
      <diagonal/>
    </border>
    <border>
      <left style="medium">
        <color indexed="10"/>
      </left>
      <right style="thin">
        <color indexed="64"/>
      </right>
      <top style="thin">
        <color indexed="64"/>
      </top>
      <bottom style="thin">
        <color indexed="64"/>
      </bottom>
      <diagonal/>
    </border>
    <border>
      <left style="thin">
        <color indexed="64"/>
      </left>
      <right style="medium">
        <color indexed="10"/>
      </right>
      <top style="thin">
        <color indexed="64"/>
      </top>
      <bottom style="thin">
        <color indexed="64"/>
      </bottom>
      <diagonal/>
    </border>
    <border>
      <left style="thin">
        <color indexed="64"/>
      </left>
      <right/>
      <top/>
      <bottom/>
      <diagonal/>
    </border>
    <border>
      <left/>
      <right style="thin">
        <color indexed="64"/>
      </right>
      <top/>
      <bottom/>
      <diagonal/>
    </border>
    <border>
      <left style="medium">
        <color indexed="10"/>
      </left>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rgb="FF000000"/>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medium">
        <color indexed="10"/>
      </left>
      <right/>
      <top style="thin">
        <color indexed="64"/>
      </top>
      <bottom style="hair">
        <color indexed="64"/>
      </bottom>
      <diagonal/>
    </border>
    <border>
      <left/>
      <right style="medium">
        <color indexed="10"/>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medium">
        <color indexed="10"/>
      </left>
      <right/>
      <top style="hair">
        <color indexed="64"/>
      </top>
      <bottom style="hair">
        <color indexed="64"/>
      </bottom>
      <diagonal/>
    </border>
    <border>
      <left/>
      <right style="medium">
        <color indexed="10"/>
      </right>
      <top style="hair">
        <color indexed="64"/>
      </top>
      <bottom style="hair">
        <color indexed="64"/>
      </bottom>
      <diagonal/>
    </border>
    <border>
      <left/>
      <right/>
      <top style="hair">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medium">
        <color indexed="10"/>
      </left>
      <right/>
      <top style="hair">
        <color indexed="64"/>
      </top>
      <bottom style="thin">
        <color indexed="64"/>
      </bottom>
      <diagonal/>
    </border>
    <border>
      <left/>
      <right style="medium">
        <color indexed="10"/>
      </right>
      <top style="hair">
        <color indexed="64"/>
      </top>
      <bottom style="thin">
        <color indexed="64"/>
      </bottom>
      <diagonal/>
    </border>
    <border>
      <left/>
      <right/>
      <top style="hair">
        <color indexed="64"/>
      </top>
      <bottom style="thin">
        <color indexed="64"/>
      </bottom>
      <diagonal/>
    </border>
    <border>
      <left/>
      <right/>
      <top style="hair">
        <color indexed="64"/>
      </top>
      <bottom/>
      <diagonal/>
    </border>
    <border>
      <left style="medium">
        <color indexed="10"/>
      </left>
      <right style="thin">
        <color indexed="64"/>
      </right>
      <top style="hair">
        <color indexed="64"/>
      </top>
      <bottom style="hair">
        <color indexed="64"/>
      </bottom>
      <diagonal/>
    </border>
    <border>
      <left style="thin">
        <color indexed="64"/>
      </left>
      <right style="medium">
        <color indexed="10"/>
      </right>
      <top style="hair">
        <color indexed="64"/>
      </top>
      <bottom style="hair">
        <color indexed="64"/>
      </bottom>
      <diagonal/>
    </border>
    <border>
      <left style="medium">
        <color indexed="10"/>
      </left>
      <right style="thin">
        <color indexed="64"/>
      </right>
      <top style="hair">
        <color indexed="64"/>
      </top>
      <bottom style="thin">
        <color indexed="64"/>
      </bottom>
      <diagonal/>
    </border>
    <border>
      <left style="thin">
        <color indexed="64"/>
      </left>
      <right style="medium">
        <color indexed="10"/>
      </right>
      <top style="hair">
        <color indexed="64"/>
      </top>
      <bottom style="thin">
        <color indexed="64"/>
      </bottom>
      <diagonal/>
    </border>
    <border>
      <left style="medium">
        <color indexed="10"/>
      </left>
      <right style="thin">
        <color indexed="64"/>
      </right>
      <top style="thin">
        <color indexed="64"/>
      </top>
      <bottom style="hair">
        <color indexed="64"/>
      </bottom>
      <diagonal/>
    </border>
    <border>
      <left style="thin">
        <color indexed="64"/>
      </left>
      <right style="medium">
        <color indexed="10"/>
      </right>
      <top style="thin">
        <color indexed="64"/>
      </top>
      <bottom style="hair">
        <color indexed="64"/>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right style="thin">
        <color indexed="64"/>
      </right>
      <top style="hair">
        <color indexed="64"/>
      </top>
      <bottom/>
      <diagonal/>
    </border>
    <border>
      <left/>
      <right style="medium">
        <color indexed="10"/>
      </right>
      <top style="hair">
        <color indexed="64"/>
      </top>
      <bottom/>
      <diagonal/>
    </border>
    <border>
      <left style="medium">
        <color indexed="10"/>
      </left>
      <right/>
      <top style="hair">
        <color indexed="64"/>
      </top>
      <bottom/>
      <diagonal/>
    </border>
    <border>
      <left style="thin">
        <color indexed="64"/>
      </left>
      <right/>
      <top style="thin">
        <color indexed="64"/>
      </top>
      <bottom style="thin">
        <color rgb="FF000000"/>
      </bottom>
      <diagonal/>
    </border>
    <border>
      <left/>
      <right/>
      <top style="thin">
        <color indexed="64"/>
      </top>
      <bottom style="thin">
        <color rgb="FF000000"/>
      </bottom>
      <diagonal/>
    </border>
    <border>
      <left/>
      <right style="dotted">
        <color indexed="64"/>
      </right>
      <top style="thin">
        <color indexed="64"/>
      </top>
      <bottom style="thin">
        <color rgb="FF000000"/>
      </bottom>
      <diagonal/>
    </border>
    <border>
      <left/>
      <right/>
      <top style="medium">
        <color indexed="10"/>
      </top>
      <bottom/>
      <diagonal/>
    </border>
    <border>
      <left style="hair">
        <color indexed="64"/>
      </left>
      <right style="thin">
        <color indexed="64"/>
      </right>
      <top style="hair">
        <color indexed="64"/>
      </top>
      <bottom style="thin">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style="thin">
        <color indexed="64"/>
      </top>
      <bottom style="hair">
        <color indexed="64"/>
      </bottom>
      <diagonal/>
    </border>
    <border>
      <left style="hair">
        <color indexed="64"/>
      </left>
      <right style="thin">
        <color indexed="64"/>
      </right>
      <top style="hair">
        <color indexed="64"/>
      </top>
      <bottom/>
      <diagonal/>
    </border>
    <border>
      <left style="hair">
        <color indexed="64"/>
      </left>
      <right style="thin">
        <color indexed="64"/>
      </right>
      <top/>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diagonal/>
    </border>
    <border>
      <left style="thin">
        <color indexed="64"/>
      </left>
      <right style="hair">
        <color indexed="64"/>
      </right>
      <top/>
      <bottom/>
      <diagonal/>
    </border>
    <border>
      <left style="thin">
        <color indexed="64"/>
      </left>
      <right style="hair">
        <color indexed="64"/>
      </right>
      <top/>
      <bottom style="hair">
        <color indexed="64"/>
      </bottom>
      <diagonal/>
    </border>
    <border>
      <left style="dotted">
        <color indexed="64"/>
      </left>
      <right/>
      <top style="thin">
        <color indexed="64"/>
      </top>
      <bottom style="thin">
        <color indexed="64"/>
      </bottom>
      <diagonal/>
    </border>
    <border>
      <left/>
      <right style="thin">
        <color indexed="64"/>
      </right>
      <top/>
      <bottom style="hair">
        <color indexed="64"/>
      </bottom>
      <diagonal/>
    </border>
    <border>
      <left style="medium">
        <color rgb="FFFF0000"/>
      </left>
      <right/>
      <top style="thin">
        <color indexed="64"/>
      </top>
      <bottom style="thin">
        <color indexed="64"/>
      </bottom>
      <diagonal/>
    </border>
    <border>
      <left/>
      <right style="medium">
        <color rgb="FFFF0000"/>
      </right>
      <top style="thin">
        <color indexed="64"/>
      </top>
      <bottom style="thin">
        <color indexed="64"/>
      </bottom>
      <diagonal/>
    </border>
    <border>
      <left style="medium">
        <color rgb="FFFF0000"/>
      </left>
      <right/>
      <top/>
      <bottom style="thin">
        <color indexed="64"/>
      </bottom>
      <diagonal/>
    </border>
    <border>
      <left/>
      <right style="medium">
        <color rgb="FFFF0000"/>
      </right>
      <top/>
      <bottom style="thin">
        <color indexed="64"/>
      </bottom>
      <diagonal/>
    </border>
    <border>
      <left style="medium">
        <color rgb="FFFF0000"/>
      </left>
      <right/>
      <top style="thin">
        <color indexed="64"/>
      </top>
      <bottom style="hair">
        <color indexed="64"/>
      </bottom>
      <diagonal/>
    </border>
    <border>
      <left/>
      <right style="medium">
        <color rgb="FFFF0000"/>
      </right>
      <top style="thin">
        <color indexed="64"/>
      </top>
      <bottom style="hair">
        <color indexed="64"/>
      </bottom>
      <diagonal/>
    </border>
    <border>
      <left style="medium">
        <color rgb="FFFF0000"/>
      </left>
      <right/>
      <top style="hair">
        <color indexed="64"/>
      </top>
      <bottom style="hair">
        <color indexed="64"/>
      </bottom>
      <diagonal/>
    </border>
    <border>
      <left/>
      <right style="medium">
        <color rgb="FFFF0000"/>
      </right>
      <top style="hair">
        <color indexed="64"/>
      </top>
      <bottom style="hair">
        <color indexed="64"/>
      </bottom>
      <diagonal/>
    </border>
    <border>
      <left style="medium">
        <color rgb="FFFF0000"/>
      </left>
      <right/>
      <top style="hair">
        <color indexed="64"/>
      </top>
      <bottom style="thin">
        <color indexed="64"/>
      </bottom>
      <diagonal/>
    </border>
    <border>
      <left/>
      <right style="medium">
        <color rgb="FFFF0000"/>
      </right>
      <top style="hair">
        <color indexed="64"/>
      </top>
      <bottom style="thin">
        <color indexed="64"/>
      </bottom>
      <diagonal/>
    </border>
    <border>
      <left style="medium">
        <color rgb="FFFF0000"/>
      </left>
      <right style="thin">
        <color indexed="64"/>
      </right>
      <top style="hair">
        <color indexed="64"/>
      </top>
      <bottom style="hair">
        <color indexed="64"/>
      </bottom>
      <diagonal/>
    </border>
    <border>
      <left style="thin">
        <color indexed="64"/>
      </left>
      <right style="medium">
        <color rgb="FFFF0000"/>
      </right>
      <top style="hair">
        <color indexed="64"/>
      </top>
      <bottom style="hair">
        <color indexed="64"/>
      </bottom>
      <diagonal/>
    </border>
    <border>
      <left style="medium">
        <color rgb="FFFF0000"/>
      </left>
      <right style="thin">
        <color indexed="64"/>
      </right>
      <top style="thin">
        <color indexed="64"/>
      </top>
      <bottom style="hair">
        <color indexed="64"/>
      </bottom>
      <diagonal/>
    </border>
    <border>
      <left style="thin">
        <color indexed="64"/>
      </left>
      <right style="medium">
        <color rgb="FFFF0000"/>
      </right>
      <top style="thin">
        <color indexed="64"/>
      </top>
      <bottom style="hair">
        <color indexed="64"/>
      </bottom>
      <diagonal/>
    </border>
    <border>
      <left style="medium">
        <color rgb="FFFF0000"/>
      </left>
      <right style="thin">
        <color indexed="64"/>
      </right>
      <top style="hair">
        <color indexed="64"/>
      </top>
      <bottom style="thin">
        <color indexed="64"/>
      </bottom>
      <diagonal/>
    </border>
    <border>
      <left style="thin">
        <color indexed="64"/>
      </left>
      <right style="medium">
        <color rgb="FFFF0000"/>
      </right>
      <top style="hair">
        <color indexed="64"/>
      </top>
      <bottom style="thin">
        <color indexed="64"/>
      </bottom>
      <diagonal/>
    </border>
    <border>
      <left style="medium">
        <color rgb="FFFF0000"/>
      </left>
      <right/>
      <top style="thin">
        <color indexed="64"/>
      </top>
      <bottom/>
      <diagonal/>
    </border>
    <border>
      <left/>
      <right style="medium">
        <color rgb="FFFF0000"/>
      </right>
      <top style="thin">
        <color indexed="64"/>
      </top>
      <bottom/>
      <diagonal/>
    </border>
    <border>
      <left style="medium">
        <color rgb="FFFF0000"/>
      </left>
      <right/>
      <top style="thin">
        <color indexed="64"/>
      </top>
      <bottom style="medium">
        <color indexed="10"/>
      </bottom>
      <diagonal/>
    </border>
    <border>
      <left/>
      <right style="medium">
        <color rgb="FFFF0000"/>
      </right>
      <top style="thin">
        <color indexed="64"/>
      </top>
      <bottom style="medium">
        <color indexed="10"/>
      </bottom>
      <diagonal/>
    </border>
  </borders>
  <cellStyleXfs count="44">
    <xf numFmtId="0" fontId="0" fillId="0" borderId="0">
      <alignment vertical="center"/>
    </xf>
    <xf numFmtId="0" fontId="3" fillId="2" borderId="0" applyNumberFormat="0" applyBorder="0" applyAlignment="0" applyProtection="0">
      <alignment vertical="center"/>
    </xf>
    <xf numFmtId="0" fontId="3" fillId="3" borderId="0" applyNumberFormat="0" applyBorder="0" applyAlignment="0" applyProtection="0">
      <alignment vertical="center"/>
    </xf>
    <xf numFmtId="0" fontId="3" fillId="4" borderId="0" applyNumberFormat="0" applyBorder="0" applyAlignment="0" applyProtection="0">
      <alignment vertical="center"/>
    </xf>
    <xf numFmtId="0" fontId="3" fillId="5" borderId="0" applyNumberFormat="0" applyBorder="0" applyAlignment="0" applyProtection="0">
      <alignment vertical="center"/>
    </xf>
    <xf numFmtId="0" fontId="3" fillId="6" borderId="0" applyNumberFormat="0" applyBorder="0" applyAlignment="0" applyProtection="0">
      <alignment vertical="center"/>
    </xf>
    <xf numFmtId="0" fontId="3" fillId="7" borderId="0" applyNumberFormat="0" applyBorder="0" applyAlignment="0" applyProtection="0">
      <alignment vertical="center"/>
    </xf>
    <xf numFmtId="0" fontId="3" fillId="8" borderId="0" applyNumberFormat="0" applyBorder="0" applyAlignment="0" applyProtection="0">
      <alignment vertical="center"/>
    </xf>
    <xf numFmtId="0" fontId="3" fillId="9" borderId="0" applyNumberFormat="0" applyBorder="0" applyAlignment="0" applyProtection="0">
      <alignment vertical="center"/>
    </xf>
    <xf numFmtId="0" fontId="3" fillId="10" borderId="0" applyNumberFormat="0" applyBorder="0" applyAlignment="0" applyProtection="0">
      <alignment vertical="center"/>
    </xf>
    <xf numFmtId="0" fontId="3" fillId="5" borderId="0" applyNumberFormat="0" applyBorder="0" applyAlignment="0" applyProtection="0">
      <alignment vertical="center"/>
    </xf>
    <xf numFmtId="0" fontId="3" fillId="8" borderId="0" applyNumberFormat="0" applyBorder="0" applyAlignment="0" applyProtection="0">
      <alignment vertical="center"/>
    </xf>
    <xf numFmtId="0" fontId="3" fillId="11" borderId="0" applyNumberFormat="0" applyBorder="0" applyAlignment="0" applyProtection="0">
      <alignment vertical="center"/>
    </xf>
    <xf numFmtId="0" fontId="4" fillId="12" borderId="0" applyNumberFormat="0" applyBorder="0" applyAlignment="0" applyProtection="0">
      <alignment vertical="center"/>
    </xf>
    <xf numFmtId="0" fontId="4" fillId="9" borderId="0" applyNumberFormat="0" applyBorder="0" applyAlignment="0" applyProtection="0">
      <alignment vertical="center"/>
    </xf>
    <xf numFmtId="0" fontId="4" fillId="10" borderId="0" applyNumberFormat="0" applyBorder="0" applyAlignment="0" applyProtection="0">
      <alignment vertical="center"/>
    </xf>
    <xf numFmtId="0" fontId="4" fillId="13"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6" borderId="0" applyNumberFormat="0" applyBorder="0" applyAlignment="0" applyProtection="0">
      <alignment vertical="center"/>
    </xf>
    <xf numFmtId="0" fontId="4" fillId="17" borderId="0" applyNumberFormat="0" applyBorder="0" applyAlignment="0" applyProtection="0">
      <alignment vertical="center"/>
    </xf>
    <xf numFmtId="0" fontId="4" fillId="18" borderId="0" applyNumberFormat="0" applyBorder="0" applyAlignment="0" applyProtection="0">
      <alignment vertical="center"/>
    </xf>
    <xf numFmtId="0" fontId="4" fillId="13" borderId="0" applyNumberFormat="0" applyBorder="0" applyAlignment="0" applyProtection="0">
      <alignment vertical="center"/>
    </xf>
    <xf numFmtId="0" fontId="4" fillId="14" borderId="0" applyNumberFormat="0" applyBorder="0" applyAlignment="0" applyProtection="0">
      <alignment vertical="center"/>
    </xf>
    <xf numFmtId="0" fontId="4" fillId="19" borderId="0" applyNumberFormat="0" applyBorder="0" applyAlignment="0" applyProtection="0">
      <alignment vertical="center"/>
    </xf>
    <xf numFmtId="0" fontId="5" fillId="0" borderId="0" applyNumberFormat="0" applyFill="0" applyBorder="0" applyAlignment="0" applyProtection="0">
      <alignment vertical="center"/>
    </xf>
    <xf numFmtId="0" fontId="6" fillId="20" borderId="1" applyNumberFormat="0" applyAlignment="0" applyProtection="0">
      <alignment vertical="center"/>
    </xf>
    <xf numFmtId="0" fontId="7" fillId="21" borderId="0" applyNumberFormat="0" applyBorder="0" applyAlignment="0" applyProtection="0">
      <alignment vertical="center"/>
    </xf>
    <xf numFmtId="0" fontId="3" fillId="22" borderId="2" applyNumberFormat="0" applyFont="0" applyAlignment="0" applyProtection="0">
      <alignment vertical="center"/>
    </xf>
    <xf numFmtId="0" fontId="8" fillId="0" borderId="3" applyNumberFormat="0" applyFill="0" applyAlignment="0" applyProtection="0">
      <alignment vertical="center"/>
    </xf>
    <xf numFmtId="0" fontId="9" fillId="3" borderId="0" applyNumberFormat="0" applyBorder="0" applyAlignment="0" applyProtection="0">
      <alignment vertical="center"/>
    </xf>
    <xf numFmtId="0" fontId="10" fillId="23" borderId="4" applyNumberFormat="0" applyAlignment="0" applyProtection="0">
      <alignment vertical="center"/>
    </xf>
    <xf numFmtId="0" fontId="11" fillId="0" borderId="0" applyNumberFormat="0" applyFill="0" applyBorder="0" applyAlignment="0" applyProtection="0">
      <alignment vertical="center"/>
    </xf>
    <xf numFmtId="0" fontId="12" fillId="0" borderId="5" applyNumberFormat="0" applyFill="0" applyAlignment="0" applyProtection="0">
      <alignment vertical="center"/>
    </xf>
    <xf numFmtId="0" fontId="13" fillId="0" borderId="6" applyNumberFormat="0" applyFill="0" applyAlignment="0" applyProtection="0">
      <alignment vertical="center"/>
    </xf>
    <xf numFmtId="0" fontId="14" fillId="0" borderId="7" applyNumberFormat="0" applyFill="0" applyAlignment="0" applyProtection="0">
      <alignment vertical="center"/>
    </xf>
    <xf numFmtId="0" fontId="14" fillId="0" borderId="0" applyNumberFormat="0" applyFill="0" applyBorder="0" applyAlignment="0" applyProtection="0">
      <alignment vertical="center"/>
    </xf>
    <xf numFmtId="0" fontId="15" fillId="0" borderId="8" applyNumberFormat="0" applyFill="0" applyAlignment="0" applyProtection="0">
      <alignment vertical="center"/>
    </xf>
    <xf numFmtId="0" fontId="16" fillId="23" borderId="9" applyNumberFormat="0" applyAlignment="0" applyProtection="0">
      <alignment vertical="center"/>
    </xf>
    <xf numFmtId="0" fontId="17" fillId="0" borderId="0" applyNumberFormat="0" applyFill="0" applyBorder="0" applyAlignment="0" applyProtection="0">
      <alignment vertical="center"/>
    </xf>
    <xf numFmtId="0" fontId="18" fillId="7" borderId="4" applyNumberFormat="0" applyAlignment="0" applyProtection="0">
      <alignment vertical="center"/>
    </xf>
    <xf numFmtId="0" fontId="3" fillId="0" borderId="0">
      <alignment vertical="center"/>
    </xf>
    <xf numFmtId="0" fontId="3" fillId="0" borderId="0">
      <alignment vertical="center"/>
    </xf>
    <xf numFmtId="0" fontId="19" fillId="4" borderId="0" applyNumberFormat="0" applyBorder="0" applyAlignment="0" applyProtection="0">
      <alignment vertical="center"/>
    </xf>
  </cellStyleXfs>
  <cellXfs count="462">
    <xf numFmtId="0" fontId="0" fillId="0" borderId="0" xfId="0">
      <alignment vertical="center"/>
    </xf>
    <xf numFmtId="0" fontId="22" fillId="0" borderId="0" xfId="42" applyFont="1">
      <alignment vertical="center"/>
    </xf>
    <xf numFmtId="49" fontId="22" fillId="0" borderId="0" xfId="42" applyNumberFormat="1" applyFont="1" applyAlignment="1">
      <alignment horizontal="center" vertical="center" shrinkToFit="1"/>
    </xf>
    <xf numFmtId="0" fontId="23" fillId="24" borderId="10" xfId="42" applyFont="1" applyFill="1" applyBorder="1" applyAlignment="1">
      <alignment horizontal="center" vertical="center" shrinkToFit="1"/>
    </xf>
    <xf numFmtId="0" fontId="23" fillId="24" borderId="11" xfId="42" applyFont="1" applyFill="1" applyBorder="1" applyAlignment="1">
      <alignment horizontal="center" vertical="center" shrinkToFit="1"/>
    </xf>
    <xf numFmtId="0" fontId="26" fillId="0" borderId="12" xfId="42" applyFont="1" applyBorder="1" applyAlignment="1">
      <alignment vertical="center" shrinkToFit="1"/>
    </xf>
    <xf numFmtId="0" fontId="22" fillId="0" borderId="0" xfId="42" applyFont="1" applyAlignment="1">
      <alignment vertical="center" shrinkToFit="1"/>
    </xf>
    <xf numFmtId="0" fontId="22" fillId="0" borderId="0" xfId="42" applyFont="1" applyAlignment="1">
      <alignment horizontal="center" vertical="center" shrinkToFit="1"/>
    </xf>
    <xf numFmtId="49" fontId="23" fillId="24" borderId="10" xfId="42" applyNumberFormat="1" applyFont="1" applyFill="1" applyBorder="1" applyAlignment="1">
      <alignment horizontal="center" vertical="center" shrinkToFit="1"/>
    </xf>
    <xf numFmtId="0" fontId="23" fillId="0" borderId="0" xfId="42" applyFont="1">
      <alignment vertical="center"/>
    </xf>
    <xf numFmtId="49" fontId="28" fillId="0" borderId="10" xfId="42" applyNumberFormat="1" applyFont="1" applyBorder="1" applyAlignment="1">
      <alignment horizontal="center" vertical="center" shrinkToFit="1"/>
    </xf>
    <xf numFmtId="0" fontId="23" fillId="0" borderId="13" xfId="42" applyFont="1" applyBorder="1" applyAlignment="1">
      <alignment horizontal="center" vertical="center" shrinkToFit="1"/>
    </xf>
    <xf numFmtId="0" fontId="22" fillId="0" borderId="14" xfId="42" applyFont="1" applyBorder="1" applyAlignment="1">
      <alignment vertical="center" shrinkToFit="1"/>
    </xf>
    <xf numFmtId="0" fontId="29" fillId="0" borderId="0" xfId="42" applyFont="1">
      <alignment vertical="center"/>
    </xf>
    <xf numFmtId="49" fontId="28" fillId="0" borderId="15" xfId="42" applyNumberFormat="1" applyFont="1" applyBorder="1" applyAlignment="1">
      <alignment horizontal="center" vertical="center" shrinkToFit="1"/>
    </xf>
    <xf numFmtId="0" fontId="23" fillId="0" borderId="16" xfId="42" applyFont="1" applyBorder="1" applyAlignment="1">
      <alignment horizontal="center" vertical="center" shrinkToFit="1"/>
    </xf>
    <xf numFmtId="0" fontId="22" fillId="0" borderId="0" xfId="42" applyFont="1" applyAlignment="1" applyProtection="1">
      <alignment vertical="center" shrinkToFit="1"/>
      <protection locked="0"/>
    </xf>
    <xf numFmtId="0" fontId="22" fillId="0" borderId="0" xfId="42" applyFont="1" applyAlignment="1" applyProtection="1">
      <alignment vertical="center" wrapText="1" shrinkToFit="1"/>
      <protection locked="0"/>
    </xf>
    <xf numFmtId="0" fontId="3" fillId="0" borderId="0" xfId="41">
      <alignment vertical="center"/>
    </xf>
    <xf numFmtId="0" fontId="1" fillId="0" borderId="0" xfId="41" applyFont="1">
      <alignment vertical="center"/>
    </xf>
    <xf numFmtId="0" fontId="22" fillId="26" borderId="16" xfId="42" applyFont="1" applyFill="1" applyBorder="1" applyAlignment="1" applyProtection="1">
      <alignment horizontal="right" vertical="center" shrinkToFit="1"/>
      <protection locked="0"/>
    </xf>
    <xf numFmtId="0" fontId="24" fillId="26" borderId="11" xfId="42" applyFont="1" applyFill="1" applyBorder="1" applyAlignment="1" applyProtection="1">
      <alignment vertical="center" shrinkToFit="1"/>
      <protection locked="0"/>
    </xf>
    <xf numFmtId="0" fontId="25" fillId="27" borderId="11" xfId="42" applyFont="1" applyFill="1" applyBorder="1" applyAlignment="1" applyProtection="1">
      <alignment horizontal="center" vertical="center" shrinkToFit="1"/>
      <protection locked="0"/>
    </xf>
    <xf numFmtId="0" fontId="0" fillId="0" borderId="0" xfId="41" applyFont="1">
      <alignment vertical="center"/>
    </xf>
    <xf numFmtId="0" fontId="38" fillId="0" borderId="0" xfId="42" applyFont="1">
      <alignment vertical="center"/>
    </xf>
    <xf numFmtId="49" fontId="38" fillId="0" borderId="0" xfId="42" applyNumberFormat="1" applyFont="1" applyAlignment="1">
      <alignment horizontal="center" vertical="center" shrinkToFit="1"/>
    </xf>
    <xf numFmtId="0" fontId="38" fillId="0" borderId="0" xfId="42" applyFont="1" applyAlignment="1">
      <alignment vertical="center" shrinkToFit="1"/>
    </xf>
    <xf numFmtId="0" fontId="38" fillId="0" borderId="0" xfId="42" applyFont="1" applyAlignment="1">
      <alignment horizontal="center" vertical="center" shrinkToFit="1"/>
    </xf>
    <xf numFmtId="0" fontId="39" fillId="0" borderId="0" xfId="42" applyFont="1">
      <alignment vertical="center"/>
    </xf>
    <xf numFmtId="49" fontId="43" fillId="0" borderId="10" xfId="42" applyNumberFormat="1" applyFont="1" applyBorder="1" applyAlignment="1">
      <alignment horizontal="center" vertical="center" shrinkToFit="1"/>
    </xf>
    <xf numFmtId="0" fontId="44" fillId="0" borderId="0" xfId="42" applyFont="1">
      <alignment vertical="center"/>
    </xf>
    <xf numFmtId="49" fontId="43" fillId="0" borderId="15" xfId="42" applyNumberFormat="1" applyFont="1" applyBorder="1" applyAlignment="1">
      <alignment horizontal="center" vertical="center" shrinkToFit="1"/>
    </xf>
    <xf numFmtId="0" fontId="39" fillId="0" borderId="16" xfId="42" applyFont="1" applyBorder="1" applyAlignment="1">
      <alignment horizontal="center" vertical="center" shrinkToFit="1"/>
    </xf>
    <xf numFmtId="0" fontId="38" fillId="0" borderId="0" xfId="42" applyFont="1" applyAlignment="1" applyProtection="1">
      <alignment vertical="center" shrinkToFit="1"/>
      <protection locked="0"/>
    </xf>
    <xf numFmtId="0" fontId="38" fillId="0" borderId="0" xfId="42" applyFont="1" applyAlignment="1" applyProtection="1">
      <alignment vertical="center" wrapText="1" shrinkToFit="1"/>
      <protection locked="0"/>
    </xf>
    <xf numFmtId="0" fontId="36" fillId="0" borderId="0" xfId="42" applyFont="1">
      <alignment vertical="center"/>
    </xf>
    <xf numFmtId="0" fontId="39" fillId="29" borderId="10" xfId="42" applyFont="1" applyFill="1" applyBorder="1" applyAlignment="1">
      <alignment horizontal="center" vertical="center" shrinkToFit="1"/>
    </xf>
    <xf numFmtId="0" fontId="48" fillId="0" borderId="0" xfId="42" applyFont="1">
      <alignment vertical="center"/>
    </xf>
    <xf numFmtId="0" fontId="40" fillId="28" borderId="13" xfId="42" applyFont="1" applyFill="1" applyBorder="1" applyAlignment="1" applyProtection="1">
      <alignment horizontal="center" vertical="center" shrinkToFit="1"/>
      <protection locked="0"/>
    </xf>
    <xf numFmtId="49" fontId="39" fillId="29" borderId="10" xfId="42" applyNumberFormat="1" applyFont="1" applyFill="1" applyBorder="1" applyAlignment="1">
      <alignment horizontal="center" vertical="center" shrinkToFit="1"/>
    </xf>
    <xf numFmtId="0" fontId="49" fillId="0" borderId="0" xfId="42" applyFont="1">
      <alignment vertical="center"/>
    </xf>
    <xf numFmtId="0" fontId="49" fillId="29" borderId="35" xfId="42" applyFont="1" applyFill="1" applyBorder="1" applyAlignment="1">
      <alignment horizontal="center" vertical="center" shrinkToFit="1"/>
    </xf>
    <xf numFmtId="0" fontId="49" fillId="29" borderId="35" xfId="42" applyFont="1" applyFill="1" applyBorder="1" applyAlignment="1">
      <alignment horizontal="center" vertical="center"/>
    </xf>
    <xf numFmtId="49" fontId="39" fillId="29" borderId="11" xfId="42" applyNumberFormat="1" applyFont="1" applyFill="1" applyBorder="1" applyAlignment="1">
      <alignment horizontal="center" vertical="center" shrinkToFit="1"/>
    </xf>
    <xf numFmtId="49" fontId="43" fillId="0" borderId="11" xfId="42" applyNumberFormat="1" applyFont="1" applyBorder="1" applyAlignment="1">
      <alignment horizontal="center" vertical="center" shrinkToFit="1"/>
    </xf>
    <xf numFmtId="49" fontId="50" fillId="0" borderId="10" xfId="42" applyNumberFormat="1" applyFont="1" applyBorder="1" applyAlignment="1">
      <alignment horizontal="center" vertical="center" shrinkToFit="1"/>
    </xf>
    <xf numFmtId="0" fontId="49" fillId="0" borderId="0" xfId="42" applyFont="1" applyAlignment="1">
      <alignment horizontal="center" vertical="center"/>
    </xf>
    <xf numFmtId="0" fontId="43" fillId="0" borderId="38" xfId="42" applyFont="1" applyBorder="1" applyAlignment="1">
      <alignment vertical="center" shrinkToFit="1"/>
    </xf>
    <xf numFmtId="0" fontId="43" fillId="0" borderId="39" xfId="42" applyFont="1" applyBorder="1" applyAlignment="1">
      <alignment vertical="center" shrinkToFit="1"/>
    </xf>
    <xf numFmtId="0" fontId="43" fillId="0" borderId="41" xfId="42" applyFont="1" applyBorder="1" applyAlignment="1">
      <alignment vertical="center" shrinkToFit="1"/>
    </xf>
    <xf numFmtId="0" fontId="39" fillId="0" borderId="44" xfId="42" applyFont="1" applyBorder="1" applyAlignment="1">
      <alignment horizontal="center" vertical="center" shrinkToFit="1"/>
    </xf>
    <xf numFmtId="0" fontId="43" fillId="0" borderId="45" xfId="42" applyFont="1" applyBorder="1" applyAlignment="1">
      <alignment horizontal="center" vertical="center" shrinkToFit="1"/>
    </xf>
    <xf numFmtId="0" fontId="43" fillId="0" borderId="46" xfId="42" applyFont="1" applyBorder="1" applyAlignment="1">
      <alignment vertical="center" shrinkToFit="1"/>
    </xf>
    <xf numFmtId="0" fontId="43" fillId="0" borderId="45" xfId="42" applyFont="1" applyBorder="1" applyAlignment="1">
      <alignment vertical="center" shrinkToFit="1"/>
    </xf>
    <xf numFmtId="0" fontId="39" fillId="0" borderId="50" xfId="42" applyFont="1" applyBorder="1" applyAlignment="1">
      <alignment horizontal="center" vertical="center" shrinkToFit="1"/>
    </xf>
    <xf numFmtId="0" fontId="43" fillId="0" borderId="52" xfId="42" applyFont="1" applyBorder="1" applyAlignment="1">
      <alignment vertical="center" shrinkToFit="1"/>
    </xf>
    <xf numFmtId="0" fontId="43" fillId="0" borderId="51" xfId="42" applyFont="1" applyBorder="1" applyAlignment="1">
      <alignment vertical="center" shrinkToFit="1"/>
    </xf>
    <xf numFmtId="0" fontId="39" fillId="0" borderId="56" xfId="42" applyFont="1" applyBorder="1" applyAlignment="1">
      <alignment horizontal="center" vertical="center" shrinkToFit="1"/>
    </xf>
    <xf numFmtId="0" fontId="44" fillId="0" borderId="45" xfId="42" applyFont="1" applyBorder="1" applyAlignment="1">
      <alignment vertical="center" wrapText="1"/>
    </xf>
    <xf numFmtId="0" fontId="44" fillId="0" borderId="46" xfId="42" applyFont="1" applyBorder="1" applyAlignment="1">
      <alignment vertical="center" wrapText="1"/>
    </xf>
    <xf numFmtId="0" fontId="44" fillId="0" borderId="51" xfId="42" applyFont="1" applyBorder="1" applyAlignment="1">
      <alignment vertical="center" wrapText="1"/>
    </xf>
    <xf numFmtId="0" fontId="44" fillId="0" borderId="52" xfId="42" applyFont="1" applyBorder="1" applyAlignment="1">
      <alignment vertical="center" wrapText="1"/>
    </xf>
    <xf numFmtId="0" fontId="43" fillId="0" borderId="65" xfId="42" applyFont="1" applyBorder="1" applyAlignment="1">
      <alignment vertical="center" shrinkToFit="1"/>
    </xf>
    <xf numFmtId="0" fontId="43" fillId="0" borderId="66" xfId="42" applyFont="1" applyBorder="1" applyAlignment="1">
      <alignment vertical="center" shrinkToFit="1"/>
    </xf>
    <xf numFmtId="0" fontId="46" fillId="0" borderId="0" xfId="42" applyFont="1">
      <alignment vertical="center"/>
    </xf>
    <xf numFmtId="0" fontId="49" fillId="0" borderId="0" xfId="42" applyFont="1" applyAlignment="1">
      <alignment horizontal="center" vertical="center" shrinkToFit="1"/>
    </xf>
    <xf numFmtId="0" fontId="49" fillId="26" borderId="48" xfId="42" applyFont="1" applyFill="1" applyBorder="1" applyAlignment="1" applyProtection="1">
      <alignment horizontal="right" vertical="center" shrinkToFit="1"/>
      <protection locked="0"/>
    </xf>
    <xf numFmtId="0" fontId="49" fillId="0" borderId="49" xfId="42" applyFont="1" applyBorder="1" applyAlignment="1">
      <alignment vertical="center" shrinkToFit="1"/>
    </xf>
    <xf numFmtId="0" fontId="49" fillId="26" borderId="54" xfId="42" applyFont="1" applyFill="1" applyBorder="1" applyAlignment="1" applyProtection="1">
      <alignment horizontal="right" vertical="center" shrinkToFit="1"/>
      <protection locked="0"/>
    </xf>
    <xf numFmtId="0" fontId="49" fillId="0" borderId="55" xfId="42" applyFont="1" applyBorder="1" applyAlignment="1">
      <alignment vertical="center" shrinkToFit="1"/>
    </xf>
    <xf numFmtId="0" fontId="52" fillId="32" borderId="28" xfId="42" applyFont="1" applyFill="1" applyBorder="1" applyAlignment="1" applyProtection="1">
      <alignment vertical="center" shrinkToFit="1"/>
      <protection locked="0"/>
    </xf>
    <xf numFmtId="0" fontId="49" fillId="0" borderId="0" xfId="42" applyFont="1" applyAlignment="1" applyProtection="1">
      <alignment vertical="center" wrapText="1" shrinkToFit="1"/>
      <protection locked="0"/>
    </xf>
    <xf numFmtId="0" fontId="39" fillId="32" borderId="18" xfId="42" applyFont="1" applyFill="1" applyBorder="1" applyAlignment="1" applyProtection="1">
      <alignment horizontal="center" vertical="center" wrapText="1" shrinkToFit="1"/>
      <protection locked="0"/>
    </xf>
    <xf numFmtId="0" fontId="39" fillId="31" borderId="15" xfId="42" applyFont="1" applyFill="1" applyBorder="1" applyAlignment="1" applyProtection="1">
      <alignment horizontal="center" vertical="center" wrapText="1" shrinkToFit="1"/>
      <protection locked="0"/>
    </xf>
    <xf numFmtId="0" fontId="51" fillId="33" borderId="18" xfId="42" applyFont="1" applyFill="1" applyBorder="1" applyAlignment="1" applyProtection="1">
      <alignment horizontal="center" vertical="center" wrapText="1" shrinkToFit="1"/>
      <protection locked="0"/>
    </xf>
    <xf numFmtId="49" fontId="41" fillId="0" borderId="10" xfId="42" applyNumberFormat="1" applyFont="1" applyBorder="1" applyAlignment="1">
      <alignment horizontal="center" vertical="center" shrinkToFit="1"/>
    </xf>
    <xf numFmtId="0" fontId="46" fillId="0" borderId="13" xfId="42" applyFont="1" applyBorder="1" applyAlignment="1">
      <alignment horizontal="center" vertical="center" shrinkToFit="1"/>
    </xf>
    <xf numFmtId="49" fontId="55" fillId="0" borderId="36" xfId="42" applyNumberFormat="1" applyFont="1" applyBorder="1" applyAlignment="1">
      <alignment horizontal="center" vertical="center" shrinkToFit="1"/>
    </xf>
    <xf numFmtId="49" fontId="55" fillId="0" borderId="10" xfId="42" applyNumberFormat="1" applyFont="1" applyBorder="1" applyAlignment="1">
      <alignment vertical="center" shrinkToFit="1"/>
    </xf>
    <xf numFmtId="0" fontId="55" fillId="0" borderId="11" xfId="42" applyFont="1" applyBorder="1" applyAlignment="1">
      <alignment vertical="center" shrinkToFit="1"/>
    </xf>
    <xf numFmtId="0" fontId="55" fillId="0" borderId="12" xfId="42" applyFont="1" applyBorder="1" applyAlignment="1">
      <alignment vertical="center" shrinkToFit="1"/>
    </xf>
    <xf numFmtId="0" fontId="55" fillId="0" borderId="26" xfId="42" applyFont="1" applyBorder="1" applyAlignment="1">
      <alignment vertical="center" shrinkToFit="1"/>
    </xf>
    <xf numFmtId="0" fontId="36" fillId="0" borderId="17" xfId="42" applyFont="1" applyBorder="1" applyAlignment="1">
      <alignment horizontal="center" vertical="center" shrinkToFit="1"/>
    </xf>
    <xf numFmtId="0" fontId="40" fillId="0" borderId="0" xfId="42" applyFont="1">
      <alignment vertical="center"/>
    </xf>
    <xf numFmtId="49" fontId="55" fillId="0" borderId="10" xfId="42" applyNumberFormat="1" applyFont="1" applyBorder="1" applyAlignment="1">
      <alignment horizontal="center" vertical="center" shrinkToFit="1"/>
    </xf>
    <xf numFmtId="49" fontId="55" fillId="0" borderId="36" xfId="42" applyNumberFormat="1" applyFont="1" applyBorder="1" applyAlignment="1">
      <alignment vertical="center" shrinkToFit="1"/>
    </xf>
    <xf numFmtId="0" fontId="55" fillId="0" borderId="27" xfId="42" applyFont="1" applyBorder="1" applyAlignment="1">
      <alignment vertical="center" shrinkToFit="1"/>
    </xf>
    <xf numFmtId="0" fontId="36" fillId="0" borderId="13" xfId="42" applyFont="1" applyBorder="1" applyAlignment="1">
      <alignment horizontal="center" vertical="center" shrinkToFit="1"/>
    </xf>
    <xf numFmtId="0" fontId="57" fillId="33" borderId="19" xfId="42" applyFont="1" applyFill="1" applyBorder="1" applyAlignment="1" applyProtection="1">
      <alignment horizontal="center" vertical="center" shrinkToFit="1"/>
      <protection locked="0"/>
    </xf>
    <xf numFmtId="0" fontId="46" fillId="34" borderId="13" xfId="42" applyFont="1" applyFill="1" applyBorder="1" applyAlignment="1" applyProtection="1">
      <alignment vertical="center" shrinkToFit="1"/>
      <protection locked="0"/>
    </xf>
    <xf numFmtId="0" fontId="46" fillId="34" borderId="28" xfId="42" applyFont="1" applyFill="1" applyBorder="1" applyAlignment="1" applyProtection="1">
      <alignment vertical="center" shrinkToFit="1"/>
      <protection locked="0"/>
    </xf>
    <xf numFmtId="0" fontId="47" fillId="0" borderId="0" xfId="42" applyFont="1" applyAlignment="1">
      <alignment horizontal="center" vertical="center"/>
    </xf>
    <xf numFmtId="0" fontId="47" fillId="0" borderId="0" xfId="42" applyFont="1" applyAlignment="1">
      <alignment horizontal="center" vertical="center" shrinkToFit="1"/>
    </xf>
    <xf numFmtId="0" fontId="54" fillId="29" borderId="10" xfId="42" applyFont="1" applyFill="1" applyBorder="1" applyAlignment="1">
      <alignment horizontal="center" vertical="center" shrinkToFit="1"/>
    </xf>
    <xf numFmtId="0" fontId="44" fillId="0" borderId="41" xfId="42" applyFont="1" applyBorder="1" applyAlignment="1">
      <alignment vertical="center" shrinkToFit="1"/>
    </xf>
    <xf numFmtId="0" fontId="38" fillId="0" borderId="17" xfId="42" applyFont="1" applyBorder="1" applyAlignment="1">
      <alignment horizontal="center" vertical="center" shrinkToFit="1"/>
    </xf>
    <xf numFmtId="0" fontId="36" fillId="0" borderId="26" xfId="42" applyFont="1" applyBorder="1" applyAlignment="1">
      <alignment horizontal="center" vertical="center" shrinkToFit="1"/>
    </xf>
    <xf numFmtId="0" fontId="46" fillId="0" borderId="11" xfId="42" applyFont="1" applyBorder="1" applyAlignment="1">
      <alignment horizontal="center" vertical="center" shrinkToFit="1"/>
    </xf>
    <xf numFmtId="0" fontId="49" fillId="0" borderId="72" xfId="42" applyFont="1" applyBorder="1" applyAlignment="1">
      <alignment horizontal="center" vertical="center" shrinkToFit="1"/>
    </xf>
    <xf numFmtId="49" fontId="49" fillId="0" borderId="0" xfId="42" applyNumberFormat="1" applyFont="1" applyAlignment="1">
      <alignment horizontal="center" vertical="center" shrinkToFit="1"/>
    </xf>
    <xf numFmtId="49" fontId="55" fillId="34" borderId="37" xfId="42" applyNumberFormat="1" applyFont="1" applyFill="1" applyBorder="1" applyAlignment="1">
      <alignment vertical="center" shrinkToFit="1"/>
    </xf>
    <xf numFmtId="49" fontId="55" fillId="34" borderId="36" xfId="42" applyNumberFormat="1" applyFont="1" applyFill="1" applyBorder="1" applyAlignment="1">
      <alignment vertical="center" shrinkToFit="1"/>
    </xf>
    <xf numFmtId="14" fontId="38" fillId="0" borderId="0" xfId="42" applyNumberFormat="1" applyFont="1">
      <alignment vertical="center"/>
    </xf>
    <xf numFmtId="0" fontId="53" fillId="0" borderId="75" xfId="42" applyFont="1" applyBorder="1" applyAlignment="1">
      <alignment horizontal="center" vertical="center" shrinkToFit="1"/>
    </xf>
    <xf numFmtId="0" fontId="53" fillId="0" borderId="74" xfId="42" applyFont="1" applyBorder="1" applyAlignment="1">
      <alignment horizontal="center" vertical="center" shrinkToFit="1"/>
    </xf>
    <xf numFmtId="0" fontId="53" fillId="0" borderId="73" xfId="42" applyFont="1" applyBorder="1" applyAlignment="1">
      <alignment horizontal="center" vertical="center" shrinkToFit="1"/>
    </xf>
    <xf numFmtId="176" fontId="37" fillId="0" borderId="0" xfId="42" applyNumberFormat="1" applyFont="1" applyAlignment="1">
      <alignment horizontal="center" vertical="center"/>
    </xf>
    <xf numFmtId="0" fontId="40" fillId="27" borderId="13" xfId="42" applyFont="1" applyFill="1" applyBorder="1" applyAlignment="1" applyProtection="1">
      <alignment horizontal="center" vertical="center" shrinkToFit="1"/>
      <protection locked="0"/>
    </xf>
    <xf numFmtId="0" fontId="42" fillId="29" borderId="10" xfId="42" applyFont="1" applyFill="1" applyBorder="1" applyAlignment="1">
      <alignment horizontal="center" vertical="center" shrinkToFit="1"/>
    </xf>
    <xf numFmtId="0" fontId="46" fillId="34" borderId="19" xfId="42" applyFont="1" applyFill="1" applyBorder="1" applyAlignment="1" applyProtection="1">
      <alignment vertical="center" shrinkToFit="1"/>
      <protection locked="0"/>
    </xf>
    <xf numFmtId="0" fontId="53" fillId="0" borderId="13" xfId="42" applyFont="1" applyBorder="1" applyAlignment="1">
      <alignment vertical="center" shrinkToFit="1"/>
    </xf>
    <xf numFmtId="0" fontId="54" fillId="0" borderId="12" xfId="42" applyFont="1" applyBorder="1" applyAlignment="1">
      <alignment horizontal="center" vertical="center" shrinkToFit="1"/>
    </xf>
    <xf numFmtId="0" fontId="54" fillId="34" borderId="12" xfId="42" applyFont="1" applyFill="1" applyBorder="1" applyAlignment="1" applyProtection="1">
      <alignment vertical="center" shrinkToFit="1"/>
      <protection locked="0"/>
    </xf>
    <xf numFmtId="0" fontId="54" fillId="0" borderId="27" xfId="42" applyFont="1" applyBorder="1" applyAlignment="1">
      <alignment horizontal="center" vertical="center" shrinkToFit="1"/>
    </xf>
    <xf numFmtId="0" fontId="54" fillId="0" borderId="39" xfId="42" applyFont="1" applyBorder="1" applyAlignment="1">
      <alignment horizontal="center" vertical="center" shrinkToFit="1"/>
    </xf>
    <xf numFmtId="0" fontId="54" fillId="0" borderId="46" xfId="42" applyFont="1" applyBorder="1" applyAlignment="1">
      <alignment horizontal="center" vertical="center" shrinkToFit="1"/>
    </xf>
    <xf numFmtId="0" fontId="54" fillId="0" borderId="52" xfId="42" applyFont="1" applyBorder="1" applyAlignment="1">
      <alignment horizontal="center" vertical="center" shrinkToFit="1"/>
    </xf>
    <xf numFmtId="0" fontId="47" fillId="0" borderId="46" xfId="42" applyFont="1" applyBorder="1" applyAlignment="1">
      <alignment horizontal="center" vertical="center" shrinkToFit="1"/>
    </xf>
    <xf numFmtId="0" fontId="47" fillId="0" borderId="52" xfId="42" applyFont="1" applyBorder="1" applyAlignment="1">
      <alignment horizontal="center" vertical="center" shrinkToFit="1"/>
    </xf>
    <xf numFmtId="0" fontId="49" fillId="0" borderId="12" xfId="42" applyFont="1" applyBorder="1" applyAlignment="1">
      <alignment horizontal="center" vertical="center" shrinkToFit="1"/>
    </xf>
    <xf numFmtId="0" fontId="46" fillId="34" borderId="84" xfId="42" applyFont="1" applyFill="1" applyBorder="1" applyAlignment="1" applyProtection="1">
      <alignment vertical="center" shrinkToFit="1"/>
      <protection locked="0"/>
    </xf>
    <xf numFmtId="0" fontId="46" fillId="34" borderId="85" xfId="42" applyFont="1" applyFill="1" applyBorder="1" applyAlignment="1" applyProtection="1">
      <alignment vertical="center" shrinkToFit="1"/>
      <protection locked="0"/>
    </xf>
    <xf numFmtId="0" fontId="40" fillId="27" borderId="90" xfId="42" applyFont="1" applyFill="1" applyBorder="1" applyAlignment="1" applyProtection="1">
      <alignment horizontal="center" vertical="center" shrinkToFit="1"/>
      <protection locked="0"/>
    </xf>
    <xf numFmtId="0" fontId="47" fillId="0" borderId="91" xfId="42" applyFont="1" applyBorder="1" applyAlignment="1">
      <alignment vertical="center" shrinkToFit="1"/>
    </xf>
    <xf numFmtId="0" fontId="40" fillId="27" borderId="92" xfId="42" applyFont="1" applyFill="1" applyBorder="1" applyAlignment="1" applyProtection="1">
      <alignment horizontal="center" vertical="center" shrinkToFit="1"/>
      <protection locked="0"/>
    </xf>
    <xf numFmtId="0" fontId="47" fillId="0" borderId="93" xfId="42" applyFont="1" applyBorder="1" applyAlignment="1">
      <alignment vertical="center" shrinkToFit="1"/>
    </xf>
    <xf numFmtId="0" fontId="40" fillId="0" borderId="90" xfId="42" applyFont="1" applyBorder="1" applyAlignment="1" applyProtection="1">
      <alignment horizontal="center" vertical="center" shrinkToFit="1"/>
      <protection locked="0"/>
    </xf>
    <xf numFmtId="0" fontId="46" fillId="34" borderId="100" xfId="42" applyFont="1" applyFill="1" applyBorder="1" applyAlignment="1" applyProtection="1">
      <alignment vertical="center" shrinkToFit="1"/>
      <protection locked="0"/>
    </xf>
    <xf numFmtId="0" fontId="46" fillId="34" borderId="101" xfId="42" applyFont="1" applyFill="1" applyBorder="1" applyAlignment="1" applyProtection="1">
      <alignment vertical="center" shrinkToFit="1"/>
      <protection locked="0"/>
    </xf>
    <xf numFmtId="0" fontId="49" fillId="0" borderId="92" xfId="42" applyFont="1" applyBorder="1" applyAlignment="1" applyProtection="1">
      <alignment horizontal="right" vertical="center" shrinkToFit="1"/>
      <protection locked="0"/>
    </xf>
    <xf numFmtId="0" fontId="49" fillId="0" borderId="93" xfId="42" applyFont="1" applyBorder="1" applyAlignment="1">
      <alignment vertical="center" shrinkToFit="1"/>
    </xf>
    <xf numFmtId="0" fontId="62" fillId="0" borderId="45" xfId="42" applyFont="1" applyBorder="1" applyAlignment="1">
      <alignment vertical="center" shrinkToFit="1"/>
    </xf>
    <xf numFmtId="0" fontId="62" fillId="0" borderId="51" xfId="42" applyFont="1" applyBorder="1" applyAlignment="1">
      <alignment vertical="center" shrinkToFit="1"/>
    </xf>
    <xf numFmtId="0" fontId="62" fillId="0" borderId="11" xfId="42" applyFont="1" applyBorder="1" applyAlignment="1">
      <alignment vertical="center" shrinkToFit="1"/>
    </xf>
    <xf numFmtId="0" fontId="62" fillId="0" borderId="41" xfId="42" applyFont="1" applyBorder="1" applyAlignment="1">
      <alignment vertical="center" wrapText="1"/>
    </xf>
    <xf numFmtId="0" fontId="63" fillId="0" borderId="45" xfId="42" applyFont="1" applyBorder="1" applyAlignment="1">
      <alignment horizontal="center" vertical="center" shrinkToFit="1"/>
    </xf>
    <xf numFmtId="0" fontId="62" fillId="0" borderId="45" xfId="42" applyFont="1" applyBorder="1" applyAlignment="1">
      <alignment horizontal="left" vertical="center" shrinkToFit="1"/>
    </xf>
    <xf numFmtId="0" fontId="62" fillId="0" borderId="41" xfId="42" applyFont="1" applyBorder="1" applyAlignment="1">
      <alignment vertical="center" shrinkToFit="1"/>
    </xf>
    <xf numFmtId="0" fontId="62" fillId="0" borderId="45" xfId="42" applyFont="1" applyBorder="1" applyAlignment="1">
      <alignment vertical="center" wrapText="1"/>
    </xf>
    <xf numFmtId="0" fontId="62" fillId="0" borderId="51" xfId="42" applyFont="1" applyBorder="1" applyAlignment="1">
      <alignment vertical="center" wrapText="1"/>
    </xf>
    <xf numFmtId="0" fontId="62" fillId="0" borderId="51" xfId="42" applyFont="1" applyBorder="1" applyAlignment="1">
      <alignment horizontal="left" vertical="center" shrinkToFit="1"/>
    </xf>
    <xf numFmtId="0" fontId="64" fillId="0" borderId="11" xfId="42" applyFont="1" applyBorder="1" applyAlignment="1">
      <alignment vertical="center" shrinkToFit="1"/>
    </xf>
    <xf numFmtId="0" fontId="62" fillId="0" borderId="26" xfId="42" applyFont="1" applyBorder="1" applyAlignment="1">
      <alignment vertical="center" wrapText="1" shrinkToFit="1"/>
    </xf>
    <xf numFmtId="0" fontId="53" fillId="0" borderId="0" xfId="0" applyFont="1">
      <alignment vertical="center"/>
    </xf>
    <xf numFmtId="0" fontId="41" fillId="0" borderId="0" xfId="42" applyFont="1" applyAlignment="1">
      <alignment horizontal="left" vertical="center" wrapText="1" shrinkToFit="1"/>
    </xf>
    <xf numFmtId="0" fontId="41" fillId="0" borderId="0" xfId="42" applyFont="1" applyAlignment="1">
      <alignment vertical="center" shrinkToFit="1"/>
    </xf>
    <xf numFmtId="0" fontId="42" fillId="0" borderId="32" xfId="42" applyFont="1" applyBorder="1" applyAlignment="1">
      <alignment vertical="center" shrinkToFit="1"/>
    </xf>
    <xf numFmtId="0" fontId="38" fillId="0" borderId="32" xfId="42" applyFont="1" applyBorder="1" applyAlignment="1">
      <alignment vertical="center" shrinkToFit="1"/>
    </xf>
    <xf numFmtId="0" fontId="46" fillId="30" borderId="26" xfId="42" applyFont="1" applyFill="1" applyBorder="1" applyAlignment="1" applyProtection="1">
      <alignment horizontal="left" vertical="center" shrinkToFit="1"/>
      <protection locked="0"/>
    </xf>
    <xf numFmtId="0" fontId="46" fillId="30" borderId="17" xfId="42" applyFont="1" applyFill="1" applyBorder="1" applyAlignment="1" applyProtection="1">
      <alignment horizontal="left" vertical="center" shrinkToFit="1"/>
      <protection locked="0"/>
    </xf>
    <xf numFmtId="0" fontId="46" fillId="30" borderId="27" xfId="42" applyFont="1" applyFill="1" applyBorder="1" applyAlignment="1" applyProtection="1">
      <alignment horizontal="left" vertical="center" shrinkToFit="1"/>
      <protection locked="0"/>
    </xf>
    <xf numFmtId="0" fontId="44" fillId="0" borderId="51" xfId="42" applyFont="1" applyBorder="1" applyAlignment="1">
      <alignment vertical="center" shrinkToFit="1"/>
    </xf>
    <xf numFmtId="0" fontId="44" fillId="0" borderId="52" xfId="42" applyFont="1" applyBorder="1" applyAlignment="1">
      <alignment vertical="center" shrinkToFit="1"/>
    </xf>
    <xf numFmtId="0" fontId="39" fillId="0" borderId="45" xfId="42" applyFont="1" applyBorder="1" applyAlignment="1">
      <alignment horizontal="center" vertical="center" shrinkToFit="1"/>
    </xf>
    <xf numFmtId="0" fontId="39" fillId="0" borderId="46" xfId="42" applyFont="1" applyBorder="1" applyAlignment="1">
      <alignment horizontal="center" vertical="center" shrinkToFit="1"/>
    </xf>
    <xf numFmtId="0" fontId="43" fillId="0" borderId="47" xfId="42" applyFont="1" applyBorder="1" applyAlignment="1">
      <alignment vertical="center" shrinkToFit="1"/>
    </xf>
    <xf numFmtId="0" fontId="43" fillId="0" borderId="45" xfId="42" applyFont="1" applyBorder="1" applyAlignment="1">
      <alignment vertical="center" shrinkToFit="1"/>
    </xf>
    <xf numFmtId="0" fontId="49" fillId="25" borderId="48" xfId="42" applyFont="1" applyFill="1" applyBorder="1" applyAlignment="1" applyProtection="1">
      <alignment horizontal="center" vertical="center" shrinkToFit="1"/>
      <protection locked="0"/>
    </xf>
    <xf numFmtId="0" fontId="49" fillId="25" borderId="49" xfId="42" applyFont="1" applyFill="1" applyBorder="1" applyAlignment="1" applyProtection="1">
      <alignment horizontal="center" vertical="center" shrinkToFit="1"/>
      <protection locked="0"/>
    </xf>
    <xf numFmtId="49" fontId="43" fillId="0" borderId="15" xfId="42" applyNumberFormat="1" applyFont="1" applyBorder="1" applyAlignment="1">
      <alignment horizontal="center" vertical="center" shrinkToFit="1"/>
    </xf>
    <xf numFmtId="49" fontId="43" fillId="0" borderId="36" xfId="42" applyNumberFormat="1" applyFont="1" applyBorder="1" applyAlignment="1">
      <alignment horizontal="center" vertical="center" shrinkToFit="1"/>
    </xf>
    <xf numFmtId="0" fontId="51" fillId="0" borderId="47" xfId="42" applyFont="1" applyBorder="1" applyAlignment="1">
      <alignment vertical="center" shrinkToFit="1"/>
    </xf>
    <xf numFmtId="0" fontId="43" fillId="0" borderId="53" xfId="42" applyFont="1" applyBorder="1" applyAlignment="1">
      <alignment vertical="center" shrinkToFit="1"/>
    </xf>
    <xf numFmtId="0" fontId="43" fillId="0" borderId="51" xfId="42" applyFont="1" applyBorder="1" applyAlignment="1">
      <alignment vertical="center" shrinkToFit="1"/>
    </xf>
    <xf numFmtId="0" fontId="51" fillId="0" borderId="40" xfId="42" applyFont="1" applyBorder="1" applyAlignment="1">
      <alignment vertical="center" shrinkToFit="1"/>
    </xf>
    <xf numFmtId="0" fontId="43" fillId="0" borderId="40" xfId="42" applyFont="1" applyBorder="1" applyAlignment="1">
      <alignment vertical="center" shrinkToFit="1"/>
    </xf>
    <xf numFmtId="0" fontId="43" fillId="0" borderId="41" xfId="42" applyFont="1" applyBorder="1" applyAlignment="1">
      <alignment vertical="center" shrinkToFit="1"/>
    </xf>
    <xf numFmtId="0" fontId="49" fillId="25" borderId="54" xfId="42" applyFont="1" applyFill="1" applyBorder="1" applyAlignment="1" applyProtection="1">
      <alignment horizontal="center" vertical="center" shrinkToFit="1"/>
      <protection locked="0"/>
    </xf>
    <xf numFmtId="0" fontId="49" fillId="25" borderId="55" xfId="42" applyFont="1" applyFill="1" applyBorder="1" applyAlignment="1" applyProtection="1">
      <alignment horizontal="center" vertical="center" shrinkToFit="1"/>
      <protection locked="0"/>
    </xf>
    <xf numFmtId="0" fontId="43" fillId="0" borderId="44" xfId="42" applyFont="1" applyBorder="1" applyAlignment="1">
      <alignment vertical="center" shrinkToFit="1"/>
    </xf>
    <xf numFmtId="0" fontId="49" fillId="25" borderId="62" xfId="42" applyFont="1" applyFill="1" applyBorder="1" applyAlignment="1" applyProtection="1">
      <alignment horizontal="center" vertical="center" shrinkToFit="1"/>
      <protection locked="0"/>
    </xf>
    <xf numFmtId="0" fontId="49" fillId="25" borderId="63" xfId="42" applyFont="1" applyFill="1" applyBorder="1" applyAlignment="1" applyProtection="1">
      <alignment horizontal="center" vertical="center" shrinkToFit="1"/>
      <protection locked="0"/>
    </xf>
    <xf numFmtId="0" fontId="49" fillId="25" borderId="58" xfId="42" applyFont="1" applyFill="1" applyBorder="1" applyAlignment="1" applyProtection="1">
      <alignment horizontal="center" vertical="center" shrinkToFit="1"/>
      <protection locked="0"/>
    </xf>
    <xf numFmtId="0" fontId="49" fillId="25" borderId="59" xfId="42" applyFont="1" applyFill="1" applyBorder="1" applyAlignment="1" applyProtection="1">
      <alignment horizontal="center" vertical="center" shrinkToFit="1"/>
      <protection locked="0"/>
    </xf>
    <xf numFmtId="0" fontId="43" fillId="0" borderId="50" xfId="42" applyFont="1" applyBorder="1" applyAlignment="1">
      <alignment vertical="center" shrinkToFit="1"/>
    </xf>
    <xf numFmtId="0" fontId="43" fillId="0" borderId="49" xfId="42" applyFont="1" applyBorder="1" applyAlignment="1">
      <alignment vertical="center" shrinkToFit="1"/>
    </xf>
    <xf numFmtId="49" fontId="43" fillId="0" borderId="40" xfId="42" applyNumberFormat="1" applyFont="1" applyBorder="1" applyAlignment="1">
      <alignment horizontal="center" vertical="center" shrinkToFit="1"/>
    </xf>
    <xf numFmtId="49" fontId="43" fillId="0" borderId="47" xfId="42" applyNumberFormat="1" applyFont="1" applyBorder="1" applyAlignment="1">
      <alignment horizontal="center" vertical="center" shrinkToFit="1"/>
    </xf>
    <xf numFmtId="0" fontId="49" fillId="25" borderId="54" xfId="42" applyFont="1" applyFill="1" applyBorder="1" applyAlignment="1" applyProtection="1">
      <alignment horizontal="center" vertical="center" wrapText="1" shrinkToFit="1"/>
      <protection locked="0"/>
    </xf>
    <xf numFmtId="0" fontId="49" fillId="25" borderId="55" xfId="42" applyFont="1" applyFill="1" applyBorder="1" applyAlignment="1" applyProtection="1">
      <alignment horizontal="center" vertical="center" wrapText="1" shrinkToFit="1"/>
      <protection locked="0"/>
    </xf>
    <xf numFmtId="49" fontId="43" fillId="0" borderId="37" xfId="42" applyNumberFormat="1" applyFont="1" applyBorder="1" applyAlignment="1">
      <alignment horizontal="center" vertical="center" shrinkToFit="1"/>
    </xf>
    <xf numFmtId="0" fontId="43" fillId="0" borderId="45" xfId="42" applyFont="1" applyBorder="1" applyAlignment="1">
      <alignment horizontal="center" vertical="center" shrinkToFit="1"/>
    </xf>
    <xf numFmtId="0" fontId="49" fillId="25" borderId="24" xfId="42" applyFont="1" applyFill="1" applyBorder="1" applyAlignment="1" applyProtection="1">
      <alignment horizontal="center" vertical="center" shrinkToFit="1"/>
      <protection locked="0"/>
    </xf>
    <xf numFmtId="0" fontId="49" fillId="25" borderId="25" xfId="42" applyFont="1" applyFill="1" applyBorder="1" applyAlignment="1" applyProtection="1">
      <alignment horizontal="center" vertical="center" shrinkToFit="1"/>
      <protection locked="0"/>
    </xf>
    <xf numFmtId="0" fontId="43" fillId="0" borderId="11" xfId="42" applyFont="1" applyBorder="1" applyAlignment="1">
      <alignment horizontal="center" vertical="center" shrinkToFit="1"/>
    </xf>
    <xf numFmtId="0" fontId="43" fillId="0" borderId="12" xfId="42" applyFont="1" applyBorder="1" applyAlignment="1">
      <alignment horizontal="center" vertical="center" shrinkToFit="1"/>
    </xf>
    <xf numFmtId="49" fontId="43" fillId="0" borderId="53" xfId="42" applyNumberFormat="1" applyFont="1" applyBorder="1" applyAlignment="1">
      <alignment horizontal="center" vertical="center" shrinkToFit="1"/>
    </xf>
    <xf numFmtId="0" fontId="44" fillId="0" borderId="45" xfId="42" applyFont="1" applyBorder="1" applyAlignment="1">
      <alignment vertical="center" shrinkToFit="1"/>
    </xf>
    <xf numFmtId="0" fontId="44" fillId="0" borderId="46" xfId="42" applyFont="1" applyBorder="1" applyAlignment="1">
      <alignment vertical="center" shrinkToFit="1"/>
    </xf>
    <xf numFmtId="49" fontId="43" fillId="0" borderId="64" xfId="42" applyNumberFormat="1" applyFont="1" applyBorder="1" applyAlignment="1">
      <alignment horizontal="center" vertical="center" shrinkToFit="1"/>
    </xf>
    <xf numFmtId="0" fontId="49" fillId="25" borderId="42" xfId="42" applyFont="1" applyFill="1" applyBorder="1" applyAlignment="1" applyProtection="1">
      <alignment horizontal="center" vertical="center" shrinkToFit="1"/>
      <protection locked="0"/>
    </xf>
    <xf numFmtId="0" fontId="49" fillId="25" borderId="43" xfId="42" applyFont="1" applyFill="1" applyBorder="1" applyAlignment="1" applyProtection="1">
      <alignment horizontal="center" vertical="center" shrinkToFit="1"/>
      <protection locked="0"/>
    </xf>
    <xf numFmtId="49" fontId="38" fillId="0" borderId="17" xfId="42" applyNumberFormat="1" applyFont="1" applyBorder="1" applyAlignment="1">
      <alignment horizontal="center" vertical="center" shrinkToFit="1"/>
    </xf>
    <xf numFmtId="0" fontId="39" fillId="29" borderId="11" xfId="42" applyFont="1" applyFill="1" applyBorder="1" applyAlignment="1">
      <alignment horizontal="center" vertical="center" shrinkToFit="1"/>
    </xf>
    <xf numFmtId="0" fontId="39" fillId="29" borderId="12" xfId="42" applyFont="1" applyFill="1" applyBorder="1" applyAlignment="1">
      <alignment horizontal="center" vertical="center" shrinkToFit="1"/>
    </xf>
    <xf numFmtId="0" fontId="46" fillId="29" borderId="11" xfId="42" applyFont="1" applyFill="1" applyBorder="1" applyAlignment="1">
      <alignment horizontal="center" vertical="center" wrapText="1" shrinkToFit="1"/>
    </xf>
    <xf numFmtId="0" fontId="46" fillId="29" borderId="12" xfId="42" applyFont="1" applyFill="1" applyBorder="1" applyAlignment="1">
      <alignment horizontal="center" vertical="center" shrinkToFit="1"/>
    </xf>
    <xf numFmtId="0" fontId="49" fillId="27" borderId="20" xfId="42" applyFont="1" applyFill="1" applyBorder="1" applyAlignment="1" applyProtection="1">
      <alignment horizontal="center" vertical="center" shrinkToFit="1"/>
      <protection locked="0"/>
    </xf>
    <xf numFmtId="0" fontId="49" fillId="27" borderId="21" xfId="42" applyFont="1" applyFill="1" applyBorder="1" applyAlignment="1" applyProtection="1">
      <alignment horizontal="center" vertical="center" shrinkToFit="1"/>
      <protection locked="0"/>
    </xf>
    <xf numFmtId="0" fontId="40" fillId="25" borderId="20" xfId="42" applyFont="1" applyFill="1" applyBorder="1" applyAlignment="1" applyProtection="1">
      <alignment horizontal="center" vertical="center" shrinkToFit="1"/>
      <protection locked="0"/>
    </xf>
    <xf numFmtId="0" fontId="40" fillId="25" borderId="21" xfId="42" applyFont="1" applyFill="1" applyBorder="1" applyAlignment="1" applyProtection="1">
      <alignment horizontal="center" vertical="center" shrinkToFit="1"/>
      <protection locked="0"/>
    </xf>
    <xf numFmtId="0" fontId="40" fillId="25" borderId="16" xfId="42" applyFont="1" applyFill="1" applyBorder="1" applyAlignment="1" applyProtection="1">
      <alignment horizontal="center" vertical="center" shrinkToFit="1"/>
      <protection locked="0"/>
    </xf>
    <xf numFmtId="0" fontId="40" fillId="25" borderId="14" xfId="42" applyFont="1" applyFill="1" applyBorder="1" applyAlignment="1" applyProtection="1">
      <alignment horizontal="center" vertical="center" shrinkToFit="1"/>
      <protection locked="0"/>
    </xf>
    <xf numFmtId="0" fontId="39" fillId="29" borderId="10" xfId="42" applyFont="1" applyFill="1" applyBorder="1" applyAlignment="1">
      <alignment horizontal="center" vertical="center" shrinkToFit="1"/>
    </xf>
    <xf numFmtId="0" fontId="49" fillId="29" borderId="69" xfId="42" applyFont="1" applyFill="1" applyBorder="1" applyAlignment="1">
      <alignment horizontal="center" vertical="center" shrinkToFit="1"/>
    </xf>
    <xf numFmtId="0" fontId="49" fillId="29" borderId="70" xfId="42" applyFont="1" applyFill="1" applyBorder="1" applyAlignment="1">
      <alignment horizontal="center" vertical="center" shrinkToFit="1"/>
    </xf>
    <xf numFmtId="0" fontId="49" fillId="29" borderId="71" xfId="42" applyFont="1" applyFill="1" applyBorder="1" applyAlignment="1">
      <alignment horizontal="center" vertical="center" shrinkToFit="1"/>
    </xf>
    <xf numFmtId="0" fontId="41" fillId="0" borderId="13" xfId="42" applyFont="1" applyBorder="1" applyAlignment="1">
      <alignment horizontal="left" vertical="center" shrinkToFit="1"/>
    </xf>
    <xf numFmtId="0" fontId="41" fillId="0" borderId="12" xfId="42" applyFont="1" applyBorder="1" applyAlignment="1">
      <alignment horizontal="left" vertical="center" shrinkToFit="1"/>
    </xf>
    <xf numFmtId="0" fontId="47" fillId="28" borderId="13" xfId="42" applyFont="1" applyFill="1" applyBorder="1" applyAlignment="1" applyProtection="1">
      <alignment horizontal="left" vertical="center" shrinkToFit="1"/>
      <protection locked="0"/>
    </xf>
    <xf numFmtId="0" fontId="39" fillId="30" borderId="26" xfId="42" applyFont="1" applyFill="1" applyBorder="1" applyAlignment="1" applyProtection="1">
      <alignment horizontal="left" vertical="center" shrinkToFit="1"/>
      <protection locked="0"/>
    </xf>
    <xf numFmtId="0" fontId="39" fillId="30" borderId="17" xfId="42" applyFont="1" applyFill="1" applyBorder="1" applyAlignment="1" applyProtection="1">
      <alignment horizontal="left" vertical="center" shrinkToFit="1"/>
      <protection locked="0"/>
    </xf>
    <xf numFmtId="0" fontId="39" fillId="30" borderId="27" xfId="42" applyFont="1" applyFill="1" applyBorder="1" applyAlignment="1" applyProtection="1">
      <alignment horizontal="left" vertical="center" shrinkToFit="1"/>
      <protection locked="0"/>
    </xf>
    <xf numFmtId="0" fontId="41" fillId="0" borderId="10" xfId="42" applyFont="1" applyBorder="1" applyAlignment="1">
      <alignment vertical="center" wrapText="1" shrinkToFit="1"/>
    </xf>
    <xf numFmtId="0" fontId="41" fillId="0" borderId="10" xfId="42" applyFont="1" applyBorder="1" applyAlignment="1">
      <alignment vertical="center" shrinkToFit="1"/>
    </xf>
    <xf numFmtId="0" fontId="41" fillId="0" borderId="11" xfId="42" applyFont="1" applyBorder="1" applyAlignment="1">
      <alignment vertical="center" shrinkToFit="1"/>
    </xf>
    <xf numFmtId="0" fontId="56" fillId="0" borderId="36" xfId="42" applyFont="1" applyBorder="1" applyAlignment="1">
      <alignment vertical="center" shrinkToFit="1"/>
    </xf>
    <xf numFmtId="0" fontId="55" fillId="0" borderId="36" xfId="42" applyFont="1" applyBorder="1" applyAlignment="1">
      <alignment vertical="center" shrinkToFit="1"/>
    </xf>
    <xf numFmtId="0" fontId="55" fillId="0" borderId="26" xfId="42" applyFont="1" applyBorder="1" applyAlignment="1">
      <alignment vertical="center" shrinkToFit="1"/>
    </xf>
    <xf numFmtId="0" fontId="42" fillId="29" borderId="11" xfId="42" applyFont="1" applyFill="1" applyBorder="1" applyAlignment="1">
      <alignment horizontal="center" vertical="center" shrinkToFit="1"/>
    </xf>
    <xf numFmtId="0" fontId="42" fillId="29" borderId="12" xfId="42" applyFont="1" applyFill="1" applyBorder="1" applyAlignment="1">
      <alignment horizontal="center" vertical="center" shrinkToFit="1"/>
    </xf>
    <xf numFmtId="0" fontId="44" fillId="0" borderId="11" xfId="42" applyFont="1" applyBorder="1" applyAlignment="1">
      <alignment vertical="center" wrapText="1" shrinkToFit="1"/>
    </xf>
    <xf numFmtId="0" fontId="44" fillId="0" borderId="12" xfId="42" applyFont="1" applyBorder="1" applyAlignment="1">
      <alignment vertical="center" wrapText="1" shrinkToFit="1"/>
    </xf>
    <xf numFmtId="0" fontId="41" fillId="0" borderId="11" xfId="42" applyFont="1" applyBorder="1" applyAlignment="1">
      <alignment horizontal="left" vertical="center" shrinkToFit="1"/>
    </xf>
    <xf numFmtId="0" fontId="36" fillId="0" borderId="26" xfId="42" applyFont="1" applyBorder="1" applyAlignment="1">
      <alignment horizontal="center" vertical="center" shrinkToFit="1"/>
    </xf>
    <xf numFmtId="0" fontId="36" fillId="0" borderId="27" xfId="42" applyFont="1" applyBorder="1" applyAlignment="1">
      <alignment horizontal="center" vertical="center" shrinkToFit="1"/>
    </xf>
    <xf numFmtId="0" fontId="56" fillId="0" borderId="10" xfId="42" applyFont="1" applyBorder="1" applyAlignment="1">
      <alignment vertical="center" shrinkToFit="1"/>
    </xf>
    <xf numFmtId="0" fontId="55" fillId="0" borderId="10" xfId="42" applyFont="1" applyBorder="1" applyAlignment="1">
      <alignment vertical="center" shrinkToFit="1"/>
    </xf>
    <xf numFmtId="0" fontId="55" fillId="0" borderId="11" xfId="42" applyFont="1" applyBorder="1" applyAlignment="1">
      <alignment vertical="center" shrinkToFit="1"/>
    </xf>
    <xf numFmtId="0" fontId="43" fillId="0" borderId="57" xfId="42" applyFont="1" applyBorder="1" applyAlignment="1">
      <alignment vertical="center" shrinkToFit="1"/>
    </xf>
    <xf numFmtId="49" fontId="41" fillId="0" borderId="15" xfId="42" applyNumberFormat="1" applyFont="1" applyBorder="1" applyAlignment="1">
      <alignment horizontal="center" vertical="center" shrinkToFit="1"/>
    </xf>
    <xf numFmtId="49" fontId="41" fillId="0" borderId="37" xfId="42" applyNumberFormat="1" applyFont="1" applyBorder="1" applyAlignment="1">
      <alignment horizontal="center" vertical="center" shrinkToFit="1"/>
    </xf>
    <xf numFmtId="49" fontId="41" fillId="0" borderId="36" xfId="42" applyNumberFormat="1" applyFont="1" applyBorder="1" applyAlignment="1">
      <alignment horizontal="center" vertical="center" shrinkToFit="1"/>
    </xf>
    <xf numFmtId="0" fontId="41" fillId="0" borderId="18" xfId="42" applyFont="1" applyBorder="1" applyAlignment="1">
      <alignment horizontal="center" vertical="center" shrinkToFit="1"/>
    </xf>
    <xf numFmtId="0" fontId="41" fillId="0" borderId="32" xfId="42" applyFont="1" applyBorder="1" applyAlignment="1">
      <alignment horizontal="center" vertical="center" shrinkToFit="1"/>
    </xf>
    <xf numFmtId="0" fontId="41" fillId="0" borderId="26" xfId="42" applyFont="1" applyBorder="1" applyAlignment="1">
      <alignment horizontal="center" vertical="center" shrinkToFit="1"/>
    </xf>
    <xf numFmtId="0" fontId="43" fillId="0" borderId="51" xfId="42" applyFont="1" applyBorder="1" applyAlignment="1">
      <alignment horizontal="center" vertical="center" shrinkToFit="1"/>
    </xf>
    <xf numFmtId="0" fontId="43" fillId="0" borderId="41" xfId="42" applyFont="1" applyBorder="1" applyAlignment="1">
      <alignment horizontal="center" vertical="center" shrinkToFit="1"/>
    </xf>
    <xf numFmtId="0" fontId="38" fillId="0" borderId="0" xfId="42" applyFont="1" applyAlignment="1">
      <alignment horizontal="center" vertical="center" shrinkToFit="1"/>
    </xf>
    <xf numFmtId="0" fontId="44" fillId="0" borderId="65" xfId="42" applyFont="1" applyBorder="1" applyAlignment="1">
      <alignment vertical="center" shrinkToFit="1"/>
    </xf>
    <xf numFmtId="0" fontId="44" fillId="0" borderId="66" xfId="42" applyFont="1" applyBorder="1" applyAlignment="1">
      <alignment vertical="center" shrinkToFit="1"/>
    </xf>
    <xf numFmtId="0" fontId="39" fillId="0" borderId="10" xfId="42" applyFont="1" applyBorder="1" applyAlignment="1">
      <alignment horizontal="center" vertical="center"/>
    </xf>
    <xf numFmtId="0" fontId="45" fillId="0" borderId="10" xfId="42" applyFont="1" applyBorder="1" applyAlignment="1">
      <alignment vertical="center" shrinkToFit="1"/>
    </xf>
    <xf numFmtId="0" fontId="44" fillId="0" borderId="41" xfId="42" applyFont="1" applyBorder="1" applyAlignment="1">
      <alignment vertical="center" shrinkToFit="1"/>
    </xf>
    <xf numFmtId="0" fontId="44" fillId="0" borderId="39" xfId="42" applyFont="1" applyBorder="1" applyAlignment="1">
      <alignment vertical="center" shrinkToFit="1"/>
    </xf>
    <xf numFmtId="0" fontId="42" fillId="0" borderId="65" xfId="42" applyFont="1" applyBorder="1" applyAlignment="1">
      <alignment vertical="center" shrinkToFit="1"/>
    </xf>
    <xf numFmtId="0" fontId="42" fillId="0" borderId="57" xfId="42" applyFont="1" applyBorder="1" applyAlignment="1">
      <alignment vertical="center" shrinkToFit="1"/>
    </xf>
    <xf numFmtId="0" fontId="42" fillId="0" borderId="67" xfId="42" applyFont="1" applyBorder="1" applyAlignment="1">
      <alignment vertical="center" shrinkToFit="1"/>
    </xf>
    <xf numFmtId="0" fontId="42" fillId="0" borderId="45" xfId="42" applyFont="1" applyBorder="1" applyAlignment="1">
      <alignment vertical="center" shrinkToFit="1"/>
    </xf>
    <xf numFmtId="0" fontId="42" fillId="0" borderId="50" xfId="42" applyFont="1" applyBorder="1" applyAlignment="1">
      <alignment vertical="center" shrinkToFit="1"/>
    </xf>
    <xf numFmtId="0" fontId="42" fillId="0" borderId="49" xfId="42" applyFont="1" applyBorder="1" applyAlignment="1">
      <alignment vertical="center" shrinkToFit="1"/>
    </xf>
    <xf numFmtId="0" fontId="42" fillId="32" borderId="10" xfId="42" applyFont="1" applyFill="1" applyBorder="1" applyAlignment="1">
      <alignment horizontal="center" vertical="center" wrapText="1" shrinkToFit="1"/>
    </xf>
    <xf numFmtId="0" fontId="42" fillId="32" borderId="10" xfId="42" applyFont="1" applyFill="1" applyBorder="1" applyAlignment="1">
      <alignment horizontal="center" vertical="center" shrinkToFit="1"/>
    </xf>
    <xf numFmtId="0" fontId="44" fillId="0" borderId="41" xfId="42" applyFont="1" applyBorder="1" applyAlignment="1">
      <alignment vertical="center" wrapText="1"/>
    </xf>
    <xf numFmtId="0" fontId="44" fillId="0" borderId="39" xfId="42" applyFont="1" applyBorder="1" applyAlignment="1">
      <alignment vertical="center" wrapText="1"/>
    </xf>
    <xf numFmtId="0" fontId="44" fillId="0" borderId="45" xfId="42" applyFont="1" applyBorder="1" applyAlignment="1">
      <alignment vertical="center" wrapText="1"/>
    </xf>
    <xf numFmtId="0" fontId="44" fillId="0" borderId="46" xfId="42" applyFont="1" applyBorder="1" applyAlignment="1">
      <alignment vertical="center" wrapText="1"/>
    </xf>
    <xf numFmtId="0" fontId="49" fillId="25" borderId="60" xfId="42" applyFont="1" applyFill="1" applyBorder="1" applyAlignment="1" applyProtection="1">
      <alignment horizontal="center" vertical="center" shrinkToFit="1"/>
      <protection locked="0"/>
    </xf>
    <xf numFmtId="0" fontId="49" fillId="25" borderId="61" xfId="42" applyFont="1" applyFill="1" applyBorder="1" applyAlignment="1" applyProtection="1">
      <alignment horizontal="center" vertical="center" shrinkToFit="1"/>
      <protection locked="0"/>
    </xf>
    <xf numFmtId="0" fontId="43" fillId="0" borderId="11" xfId="42" applyFont="1" applyBorder="1" applyAlignment="1">
      <alignment vertical="center" shrinkToFit="1"/>
    </xf>
    <xf numFmtId="0" fontId="43" fillId="0" borderId="13" xfId="42" applyFont="1" applyBorder="1" applyAlignment="1">
      <alignment vertical="center" shrinkToFit="1"/>
    </xf>
    <xf numFmtId="0" fontId="42" fillId="24" borderId="10" xfId="42" applyFont="1" applyFill="1" applyBorder="1" applyAlignment="1">
      <alignment horizontal="center" vertical="center" wrapText="1" shrinkToFit="1"/>
    </xf>
    <xf numFmtId="0" fontId="49" fillId="25" borderId="68" xfId="42" applyFont="1" applyFill="1" applyBorder="1" applyAlignment="1" applyProtection="1">
      <alignment horizontal="center" vertical="center" shrinkToFit="1"/>
      <protection locked="0"/>
    </xf>
    <xf numFmtId="0" fontId="49" fillId="25" borderId="67" xfId="42" applyFont="1" applyFill="1" applyBorder="1" applyAlignment="1" applyProtection="1">
      <alignment horizontal="center" vertical="center" shrinkToFit="1"/>
      <protection locked="0"/>
    </xf>
    <xf numFmtId="176" fontId="37" fillId="0" borderId="0" xfId="42" applyNumberFormat="1" applyFont="1" applyAlignment="1">
      <alignment horizontal="center" vertical="center"/>
    </xf>
    <xf numFmtId="0" fontId="38" fillId="0" borderId="17" xfId="42" applyFont="1" applyBorder="1" applyAlignment="1">
      <alignment horizontal="center" vertical="center" shrinkToFit="1"/>
    </xf>
    <xf numFmtId="0" fontId="36" fillId="0" borderId="11" xfId="42" applyFont="1" applyBorder="1" applyAlignment="1">
      <alignment horizontal="center" vertical="center" shrinkToFit="1"/>
    </xf>
    <xf numFmtId="0" fontId="36" fillId="0" borderId="12" xfId="42" applyFont="1" applyBorder="1" applyAlignment="1">
      <alignment horizontal="center" vertical="center" shrinkToFit="1"/>
    </xf>
    <xf numFmtId="176" fontId="37" fillId="28" borderId="13" xfId="42" applyNumberFormat="1" applyFont="1" applyFill="1" applyBorder="1" applyAlignment="1">
      <alignment horizontal="center" vertical="center"/>
    </xf>
    <xf numFmtId="176" fontId="37" fillId="28" borderId="12" xfId="42" applyNumberFormat="1" applyFont="1" applyFill="1" applyBorder="1" applyAlignment="1">
      <alignment horizontal="center" vertical="center"/>
    </xf>
    <xf numFmtId="0" fontId="60" fillId="0" borderId="28" xfId="42" applyFont="1" applyBorder="1" applyAlignment="1">
      <alignment horizontal="center" vertical="center" shrinkToFit="1"/>
    </xf>
    <xf numFmtId="49" fontId="53" fillId="0" borderId="11" xfId="42" applyNumberFormat="1" applyFont="1" applyBorder="1" applyAlignment="1">
      <alignment horizontal="center" vertical="center" shrinkToFit="1"/>
    </xf>
    <xf numFmtId="49" fontId="53" fillId="0" borderId="13" xfId="42" applyNumberFormat="1" applyFont="1" applyBorder="1" applyAlignment="1">
      <alignment horizontal="center" vertical="center" shrinkToFit="1"/>
    </xf>
    <xf numFmtId="49" fontId="53" fillId="0" borderId="12" xfId="42" applyNumberFormat="1" applyFont="1" applyBorder="1" applyAlignment="1">
      <alignment horizontal="center" vertical="center" shrinkToFit="1"/>
    </xf>
    <xf numFmtId="0" fontId="53" fillId="0" borderId="11" xfId="42" applyFont="1" applyBorder="1" applyAlignment="1">
      <alignment horizontal="center" vertical="center" shrinkToFit="1"/>
    </xf>
    <xf numFmtId="0" fontId="53" fillId="0" borderId="13" xfId="42" applyFont="1" applyBorder="1" applyAlignment="1">
      <alignment horizontal="center" vertical="center" shrinkToFit="1"/>
    </xf>
    <xf numFmtId="0" fontId="53" fillId="0" borderId="12" xfId="42" applyFont="1" applyBorder="1" applyAlignment="1">
      <alignment horizontal="center" vertical="center" shrinkToFit="1"/>
    </xf>
    <xf numFmtId="0" fontId="53" fillId="0" borderId="41" xfId="42" applyFont="1" applyBorder="1" applyAlignment="1">
      <alignment horizontal="center" vertical="center" shrinkToFit="1"/>
    </xf>
    <xf numFmtId="0" fontId="53" fillId="0" borderId="39" xfId="42" applyFont="1" applyBorder="1" applyAlignment="1">
      <alignment horizontal="center" vertical="center" shrinkToFit="1"/>
    </xf>
    <xf numFmtId="0" fontId="53" fillId="0" borderId="51" xfId="42" applyFont="1" applyBorder="1" applyAlignment="1">
      <alignment horizontal="center" vertical="center" shrinkToFit="1"/>
    </xf>
    <xf numFmtId="0" fontId="53" fillId="0" borderId="52" xfId="42" applyFont="1" applyBorder="1" applyAlignment="1">
      <alignment horizontal="center" vertical="center" shrinkToFit="1"/>
    </xf>
    <xf numFmtId="0" fontId="53" fillId="0" borderId="45" xfId="42" applyFont="1" applyBorder="1" applyAlignment="1">
      <alignment horizontal="center" vertical="center" shrinkToFit="1"/>
    </xf>
    <xf numFmtId="0" fontId="53" fillId="0" borderId="46" xfId="42" applyFont="1" applyBorder="1" applyAlignment="1">
      <alignment horizontal="center" vertical="center" shrinkToFit="1"/>
    </xf>
    <xf numFmtId="0" fontId="42" fillId="29" borderId="11" xfId="42" applyFont="1" applyFill="1" applyBorder="1" applyAlignment="1">
      <alignment horizontal="center" vertical="center" wrapText="1" shrinkToFit="1"/>
    </xf>
    <xf numFmtId="0" fontId="42" fillId="29" borderId="13" xfId="42" applyFont="1" applyFill="1" applyBorder="1" applyAlignment="1">
      <alignment horizontal="center" vertical="center" wrapText="1" shrinkToFit="1"/>
    </xf>
    <xf numFmtId="0" fontId="39" fillId="29" borderId="11" xfId="42" applyFont="1" applyFill="1" applyBorder="1" applyAlignment="1" applyProtection="1">
      <alignment horizontal="center" vertical="center" wrapText="1" shrinkToFit="1"/>
      <protection locked="0"/>
    </xf>
    <xf numFmtId="0" fontId="39" fillId="29" borderId="12" xfId="42" applyFont="1" applyFill="1" applyBorder="1" applyAlignment="1" applyProtection="1">
      <alignment horizontal="center" vertical="center" wrapText="1" shrinkToFit="1"/>
      <protection locked="0"/>
    </xf>
    <xf numFmtId="49" fontId="61" fillId="27" borderId="10" xfId="42" applyNumberFormat="1" applyFont="1" applyFill="1" applyBorder="1" applyAlignment="1">
      <alignment horizontal="center" vertical="center" shrinkToFit="1"/>
    </xf>
    <xf numFmtId="0" fontId="61" fillId="27" borderId="10" xfId="42" applyFont="1" applyFill="1" applyBorder="1" applyAlignment="1">
      <alignment horizontal="center" vertical="center" shrinkToFit="1"/>
    </xf>
    <xf numFmtId="0" fontId="41" fillId="0" borderId="53" xfId="42" applyFont="1" applyBorder="1" applyAlignment="1">
      <alignment vertical="center" shrinkToFit="1"/>
    </xf>
    <xf numFmtId="0" fontId="41" fillId="0" borderId="51" xfId="42" applyFont="1" applyBorder="1" applyAlignment="1">
      <alignment vertical="center" shrinkToFit="1"/>
    </xf>
    <xf numFmtId="0" fontId="52" fillId="0" borderId="36" xfId="42" applyFont="1" applyBorder="1" applyAlignment="1">
      <alignment vertical="center" shrinkToFit="1"/>
    </xf>
    <xf numFmtId="0" fontId="41" fillId="0" borderId="36" xfId="42" applyFont="1" applyBorder="1" applyAlignment="1">
      <alignment vertical="center" shrinkToFit="1"/>
    </xf>
    <xf numFmtId="0" fontId="49" fillId="25" borderId="84" xfId="42" applyFont="1" applyFill="1" applyBorder="1" applyAlignment="1" applyProtection="1">
      <alignment horizontal="center" vertical="center" shrinkToFit="1"/>
      <protection locked="0"/>
    </xf>
    <xf numFmtId="0" fontId="49" fillId="25" borderId="85" xfId="42" applyFont="1" applyFill="1" applyBorder="1" applyAlignment="1" applyProtection="1">
      <alignment horizontal="center" vertical="center" shrinkToFit="1"/>
      <protection locked="0"/>
    </xf>
    <xf numFmtId="0" fontId="53" fillId="0" borderId="76" xfId="42" applyFont="1" applyBorder="1" applyAlignment="1">
      <alignment horizontal="center" vertical="center" shrinkToFit="1"/>
    </xf>
    <xf numFmtId="0" fontId="53" fillId="0" borderId="77" xfId="42" applyFont="1" applyBorder="1" applyAlignment="1">
      <alignment horizontal="center" vertical="center" shrinkToFit="1"/>
    </xf>
    <xf numFmtId="0" fontId="53" fillId="0" borderId="78" xfId="42" applyFont="1" applyBorder="1" applyAlignment="1">
      <alignment horizontal="center" vertical="center" shrinkToFit="1"/>
    </xf>
    <xf numFmtId="0" fontId="47" fillId="0" borderId="66" xfId="42" applyFont="1" applyBorder="1" applyAlignment="1">
      <alignment horizontal="center" vertical="center" shrinkToFit="1"/>
    </xf>
    <xf numFmtId="0" fontId="47" fillId="0" borderId="83" xfId="42" applyFont="1" applyBorder="1" applyAlignment="1">
      <alignment horizontal="center" vertical="center" shrinkToFit="1"/>
    </xf>
    <xf numFmtId="0" fontId="41" fillId="0" borderId="47" xfId="42" applyFont="1" applyBorder="1" applyAlignment="1">
      <alignment vertical="center" shrinkToFit="1"/>
    </xf>
    <xf numFmtId="0" fontId="41" fillId="0" borderId="45" xfId="42" applyFont="1" applyBorder="1" applyAlignment="1">
      <alignment vertical="center" shrinkToFit="1"/>
    </xf>
    <xf numFmtId="0" fontId="49" fillId="25" borderId="90" xfId="42" applyFont="1" applyFill="1" applyBorder="1" applyAlignment="1" applyProtection="1">
      <alignment horizontal="center" vertical="center" shrinkToFit="1"/>
      <protection locked="0"/>
    </xf>
    <xf numFmtId="0" fontId="49" fillId="25" borderId="91" xfId="42" applyFont="1" applyFill="1" applyBorder="1" applyAlignment="1" applyProtection="1">
      <alignment horizontal="center" vertical="center" shrinkToFit="1"/>
      <protection locked="0"/>
    </xf>
    <xf numFmtId="0" fontId="49" fillId="0" borderId="94" xfId="42" applyFont="1" applyBorder="1" applyAlignment="1" applyProtection="1">
      <alignment horizontal="center" vertical="center" shrinkToFit="1"/>
      <protection locked="0"/>
    </xf>
    <xf numFmtId="0" fontId="49" fillId="0" borderId="95" xfId="42" applyFont="1" applyBorder="1" applyAlignment="1" applyProtection="1">
      <alignment horizontal="center" vertical="center" shrinkToFit="1"/>
      <protection locked="0"/>
    </xf>
    <xf numFmtId="49" fontId="53" fillId="0" borderId="15" xfId="42" applyNumberFormat="1" applyFont="1" applyBorder="1" applyAlignment="1">
      <alignment horizontal="center" vertical="center" wrapText="1" shrinkToFit="1"/>
    </xf>
    <xf numFmtId="49" fontId="53" fillId="0" borderId="37" xfId="42" applyNumberFormat="1" applyFont="1" applyBorder="1" applyAlignment="1">
      <alignment horizontal="center" vertical="center" wrapText="1" shrinkToFit="1"/>
    </xf>
    <xf numFmtId="49" fontId="53" fillId="0" borderId="36" xfId="42" applyNumberFormat="1" applyFont="1" applyBorder="1" applyAlignment="1">
      <alignment horizontal="center" vertical="center" wrapText="1" shrinkToFit="1"/>
    </xf>
    <xf numFmtId="0" fontId="41" fillId="0" borderId="40" xfId="42" applyFont="1" applyBorder="1" applyAlignment="1">
      <alignment vertical="center" shrinkToFit="1"/>
    </xf>
    <xf numFmtId="0" fontId="41" fillId="0" borderId="41" xfId="42" applyFont="1" applyBorder="1" applyAlignment="1">
      <alignment vertical="center" shrinkToFit="1"/>
    </xf>
    <xf numFmtId="0" fontId="49" fillId="25" borderId="88" xfId="42" applyFont="1" applyFill="1" applyBorder="1" applyAlignment="1" applyProtection="1">
      <alignment horizontal="center" vertical="center" shrinkToFit="1"/>
      <protection locked="0"/>
    </xf>
    <xf numFmtId="0" fontId="49" fillId="25" borderId="89" xfId="42" applyFont="1" applyFill="1" applyBorder="1" applyAlignment="1" applyProtection="1">
      <alignment horizontal="center" vertical="center" shrinkToFit="1"/>
      <protection locked="0"/>
    </xf>
    <xf numFmtId="0" fontId="49" fillId="0" borderId="90" xfId="42" applyFont="1" applyBorder="1" applyAlignment="1" applyProtection="1">
      <alignment horizontal="center" vertical="center" shrinkToFit="1"/>
      <protection locked="0"/>
    </xf>
    <xf numFmtId="0" fontId="49" fillId="0" borderId="91" xfId="42" applyFont="1" applyBorder="1" applyAlignment="1" applyProtection="1">
      <alignment horizontal="center" vertical="center" shrinkToFit="1"/>
      <protection locked="0"/>
    </xf>
    <xf numFmtId="49" fontId="53" fillId="0" borderId="36" xfId="42" applyNumberFormat="1" applyFont="1" applyBorder="1" applyAlignment="1">
      <alignment horizontal="center" vertical="center" shrinkToFit="1"/>
    </xf>
    <xf numFmtId="0" fontId="41" fillId="0" borderId="44" xfId="42" applyFont="1" applyBorder="1" applyAlignment="1">
      <alignment vertical="center" shrinkToFit="1"/>
    </xf>
    <xf numFmtId="0" fontId="47" fillId="27" borderId="13" xfId="42" applyFont="1" applyFill="1" applyBorder="1" applyAlignment="1" applyProtection="1">
      <alignment horizontal="left" vertical="center" shrinkToFit="1"/>
      <protection locked="0"/>
    </xf>
    <xf numFmtId="0" fontId="48" fillId="0" borderId="0" xfId="42" applyFont="1" applyAlignment="1">
      <alignment horizontal="left" vertical="center"/>
    </xf>
    <xf numFmtId="0" fontId="53" fillId="0" borderId="18" xfId="42" applyFont="1" applyBorder="1" applyAlignment="1">
      <alignment horizontal="center" vertical="center" wrapText="1" shrinkToFit="1"/>
    </xf>
    <xf numFmtId="0" fontId="53" fillId="0" borderId="32" xfId="42" applyFont="1" applyBorder="1" applyAlignment="1">
      <alignment horizontal="center" vertical="center" shrinkToFit="1"/>
    </xf>
    <xf numFmtId="0" fontId="53" fillId="0" borderId="26" xfId="42" applyFont="1" applyBorder="1" applyAlignment="1">
      <alignment horizontal="center" vertical="center" shrinkToFit="1"/>
    </xf>
    <xf numFmtId="0" fontId="47" fillId="25" borderId="88" xfId="42" applyFont="1" applyFill="1" applyBorder="1" applyAlignment="1" applyProtection="1">
      <alignment horizontal="center" vertical="center" shrinkToFit="1"/>
      <protection locked="0"/>
    </xf>
    <xf numFmtId="0" fontId="47" fillId="25" borderId="89" xfId="42" applyFont="1" applyFill="1" applyBorder="1" applyAlignment="1" applyProtection="1">
      <alignment horizontal="center" vertical="center" shrinkToFit="1"/>
      <protection locked="0"/>
    </xf>
    <xf numFmtId="0" fontId="41" fillId="0" borderId="36" xfId="42" applyFont="1" applyBorder="1" applyAlignment="1">
      <alignment vertical="center" wrapText="1" shrinkToFit="1"/>
    </xf>
    <xf numFmtId="0" fontId="41" fillId="0" borderId="26" xfId="42" applyFont="1" applyBorder="1" applyAlignment="1">
      <alignment vertical="center" shrinkToFit="1"/>
    </xf>
    <xf numFmtId="0" fontId="49" fillId="27" borderId="86" xfId="42" applyFont="1" applyFill="1" applyBorder="1" applyAlignment="1" applyProtection="1">
      <alignment horizontal="center" vertical="center" shrinkToFit="1"/>
      <protection locked="0"/>
    </xf>
    <xf numFmtId="0" fontId="49" fillId="27" borderId="87" xfId="42" applyFont="1" applyFill="1" applyBorder="1" applyAlignment="1" applyProtection="1">
      <alignment horizontal="center" vertical="center" shrinkToFit="1"/>
      <protection locked="0"/>
    </xf>
    <xf numFmtId="0" fontId="47" fillId="25" borderId="86" xfId="42" applyFont="1" applyFill="1" applyBorder="1" applyAlignment="1" applyProtection="1">
      <alignment horizontal="center" vertical="center" shrinkToFit="1"/>
      <protection locked="0"/>
    </xf>
    <xf numFmtId="0" fontId="47" fillId="25" borderId="87" xfId="42" applyFont="1" applyFill="1" applyBorder="1" applyAlignment="1" applyProtection="1">
      <alignment horizontal="center" vertical="center" shrinkToFit="1"/>
      <protection locked="0"/>
    </xf>
    <xf numFmtId="0" fontId="53" fillId="0" borderId="38" xfId="42" applyFont="1" applyBorder="1" applyAlignment="1">
      <alignment horizontal="center" vertical="center" shrinkToFit="1"/>
    </xf>
    <xf numFmtId="0" fontId="69" fillId="35" borderId="0" xfId="42" applyFont="1" applyFill="1" applyAlignment="1">
      <alignment horizontal="left" vertical="center" wrapText="1" indent="1" shrinkToFit="1"/>
    </xf>
    <xf numFmtId="0" fontId="55" fillId="35" borderId="0" xfId="42" applyFont="1" applyFill="1" applyAlignment="1">
      <alignment horizontal="left" vertical="center" wrapText="1" indent="1" shrinkToFit="1"/>
    </xf>
    <xf numFmtId="14" fontId="40" fillId="27" borderId="82" xfId="42" applyNumberFormat="1" applyFont="1" applyFill="1" applyBorder="1" applyAlignment="1">
      <alignment horizontal="center" vertical="center" shrinkToFit="1"/>
    </xf>
    <xf numFmtId="0" fontId="40" fillId="27" borderId="12" xfId="42" applyFont="1" applyFill="1" applyBorder="1" applyAlignment="1">
      <alignment horizontal="center" vertical="center" shrinkToFit="1"/>
    </xf>
    <xf numFmtId="49" fontId="38" fillId="0" borderId="0" xfId="42" applyNumberFormat="1" applyFont="1" applyAlignment="1">
      <alignment horizontal="center" vertical="center" shrinkToFit="1"/>
    </xf>
    <xf numFmtId="49" fontId="39" fillId="29" borderId="11" xfId="42" applyNumberFormat="1" applyFont="1" applyFill="1" applyBorder="1" applyAlignment="1">
      <alignment horizontal="center" vertical="center" shrinkToFit="1"/>
    </xf>
    <xf numFmtId="49" fontId="39" fillId="29" borderId="13" xfId="42" applyNumberFormat="1" applyFont="1" applyFill="1" applyBorder="1" applyAlignment="1">
      <alignment horizontal="center" vertical="center" shrinkToFit="1"/>
    </xf>
    <xf numFmtId="49" fontId="39" fillId="29" borderId="12" xfId="42" applyNumberFormat="1" applyFont="1" applyFill="1" applyBorder="1" applyAlignment="1">
      <alignment horizontal="center" vertical="center" shrinkToFit="1"/>
    </xf>
    <xf numFmtId="0" fontId="49" fillId="0" borderId="92" xfId="42" applyFont="1" applyBorder="1" applyAlignment="1" applyProtection="1">
      <alignment horizontal="center" vertical="center" shrinkToFit="1"/>
      <protection locked="0"/>
    </xf>
    <xf numFmtId="0" fontId="49" fillId="0" borderId="93" xfId="42" applyFont="1" applyBorder="1" applyAlignment="1" applyProtection="1">
      <alignment horizontal="center" vertical="center" shrinkToFit="1"/>
      <protection locked="0"/>
    </xf>
    <xf numFmtId="0" fontId="41" fillId="0" borderId="56" xfId="42" applyFont="1" applyBorder="1" applyAlignment="1">
      <alignment vertical="center" shrinkToFit="1"/>
    </xf>
    <xf numFmtId="0" fontId="49" fillId="25" borderId="92" xfId="42" applyFont="1" applyFill="1" applyBorder="1" applyAlignment="1" applyProtection="1">
      <alignment horizontal="center" vertical="center" shrinkToFit="1"/>
      <protection locked="0"/>
    </xf>
    <xf numFmtId="0" fontId="49" fillId="25" borderId="93" xfId="42" applyFont="1" applyFill="1" applyBorder="1" applyAlignment="1" applyProtection="1">
      <alignment horizontal="center" vertical="center" shrinkToFit="1"/>
      <protection locked="0"/>
    </xf>
    <xf numFmtId="0" fontId="41" fillId="0" borderId="45" xfId="42" applyFont="1" applyBorder="1" applyAlignment="1">
      <alignment horizontal="left" vertical="center" indent="1" shrinkToFit="1"/>
    </xf>
    <xf numFmtId="0" fontId="41" fillId="0" borderId="50" xfId="42" applyFont="1" applyBorder="1" applyAlignment="1">
      <alignment horizontal="left" vertical="center" indent="1" shrinkToFit="1"/>
    </xf>
    <xf numFmtId="0" fontId="54" fillId="0" borderId="66" xfId="42" applyFont="1" applyBorder="1" applyAlignment="1">
      <alignment horizontal="center" vertical="center" shrinkToFit="1"/>
    </xf>
    <xf numFmtId="0" fontId="54" fillId="0" borderId="83" xfId="42" applyFont="1" applyBorder="1" applyAlignment="1">
      <alignment horizontal="center" vertical="center" shrinkToFit="1"/>
    </xf>
    <xf numFmtId="0" fontId="62" fillId="0" borderId="41" xfId="42" applyFont="1" applyBorder="1" applyAlignment="1">
      <alignment vertical="center" wrapText="1"/>
    </xf>
    <xf numFmtId="0" fontId="62" fillId="0" borderId="51" xfId="42" applyFont="1" applyBorder="1" applyAlignment="1">
      <alignment vertical="center" wrapText="1"/>
    </xf>
    <xf numFmtId="0" fontId="51" fillId="0" borderId="53" xfId="42" applyFont="1" applyBorder="1" applyAlignment="1">
      <alignment vertical="center" shrinkToFit="1"/>
    </xf>
    <xf numFmtId="0" fontId="49" fillId="0" borderId="98" xfId="42" applyFont="1" applyBorder="1" applyAlignment="1" applyProtection="1">
      <alignment horizontal="center" vertical="center" shrinkToFit="1"/>
      <protection locked="0"/>
    </xf>
    <xf numFmtId="0" fontId="49" fillId="0" borderId="99" xfId="42" applyFont="1" applyBorder="1" applyAlignment="1" applyProtection="1">
      <alignment horizontal="center" vertical="center" shrinkToFit="1"/>
      <protection locked="0"/>
    </xf>
    <xf numFmtId="0" fontId="46" fillId="34" borderId="18" xfId="42" applyFont="1" applyFill="1" applyBorder="1" applyAlignment="1" applyProtection="1">
      <alignment horizontal="left" vertical="center" shrinkToFit="1"/>
      <protection locked="0"/>
    </xf>
    <xf numFmtId="0" fontId="46" fillId="34" borderId="28" xfId="42" applyFont="1" applyFill="1" applyBorder="1" applyAlignment="1" applyProtection="1">
      <alignment horizontal="left" vertical="center" shrinkToFit="1"/>
      <protection locked="0"/>
    </xf>
    <xf numFmtId="49" fontId="43" fillId="0" borderId="40" xfId="42" applyNumberFormat="1" applyFont="1" applyBorder="1" applyAlignment="1">
      <alignment horizontal="center" vertical="center" wrapText="1" shrinkToFit="1"/>
    </xf>
    <xf numFmtId="0" fontId="41" fillId="0" borderId="50" xfId="42" applyFont="1" applyBorder="1" applyAlignment="1">
      <alignment vertical="center" shrinkToFit="1"/>
    </xf>
    <xf numFmtId="49" fontId="53" fillId="0" borderId="37" xfId="42" applyNumberFormat="1" applyFont="1" applyBorder="1" applyAlignment="1">
      <alignment horizontal="center" vertical="center" shrinkToFit="1"/>
    </xf>
    <xf numFmtId="0" fontId="59" fillId="29" borderId="10" xfId="42" applyFont="1" applyFill="1" applyBorder="1" applyAlignment="1" applyProtection="1">
      <alignment horizontal="center" vertical="center" shrinkToFit="1"/>
      <protection locked="0"/>
    </xf>
    <xf numFmtId="0" fontId="65" fillId="0" borderId="10" xfId="42" applyFont="1" applyBorder="1" applyAlignment="1">
      <alignment horizontal="center" vertical="center" shrinkToFit="1"/>
    </xf>
    <xf numFmtId="0" fontId="41" fillId="0" borderId="13" xfId="42" applyFont="1" applyBorder="1" applyAlignment="1">
      <alignment vertical="center" shrinkToFit="1"/>
    </xf>
    <xf numFmtId="0" fontId="41" fillId="0" borderId="12" xfId="42" applyFont="1" applyBorder="1" applyAlignment="1">
      <alignment vertical="center" shrinkToFit="1"/>
    </xf>
    <xf numFmtId="0" fontId="53" fillId="0" borderId="79" xfId="42" applyFont="1" applyBorder="1" applyAlignment="1">
      <alignment horizontal="center" vertical="center" shrinkToFit="1"/>
    </xf>
    <xf numFmtId="0" fontId="53" fillId="0" borderId="80" xfId="42" applyFont="1" applyBorder="1" applyAlignment="1">
      <alignment horizontal="center" vertical="center" shrinkToFit="1"/>
    </xf>
    <xf numFmtId="0" fontId="53" fillId="0" borderId="81" xfId="42" applyFont="1" applyBorder="1" applyAlignment="1">
      <alignment horizontal="center" vertical="center" shrinkToFit="1"/>
    </xf>
    <xf numFmtId="0" fontId="53" fillId="0" borderId="17" xfId="42" applyFont="1" applyBorder="1" applyAlignment="1">
      <alignment horizontal="center" vertical="center" shrinkToFit="1"/>
    </xf>
    <xf numFmtId="0" fontId="53" fillId="0" borderId="27" xfId="42" applyFont="1" applyBorder="1" applyAlignment="1">
      <alignment horizontal="center" vertical="center" shrinkToFit="1"/>
    </xf>
    <xf numFmtId="49" fontId="55" fillId="34" borderId="37" xfId="42" applyNumberFormat="1" applyFont="1" applyFill="1" applyBorder="1" applyAlignment="1">
      <alignment horizontal="center" vertical="center" shrinkToFit="1"/>
    </xf>
    <xf numFmtId="49" fontId="55" fillId="34" borderId="36" xfId="42" applyNumberFormat="1" applyFont="1" applyFill="1" applyBorder="1" applyAlignment="1">
      <alignment horizontal="center" vertical="center" shrinkToFit="1"/>
    </xf>
    <xf numFmtId="0" fontId="49" fillId="25" borderId="102" xfId="42" applyFont="1" applyFill="1" applyBorder="1" applyAlignment="1" applyProtection="1">
      <alignment horizontal="center" vertical="center" shrinkToFit="1"/>
      <protection locked="0"/>
    </xf>
    <xf numFmtId="0" fontId="49" fillId="25" borderId="103" xfId="42" applyFont="1" applyFill="1" applyBorder="1" applyAlignment="1" applyProtection="1">
      <alignment horizontal="center" vertical="center" shrinkToFit="1"/>
      <protection locked="0"/>
    </xf>
    <xf numFmtId="49" fontId="53" fillId="0" borderId="40" xfId="42" applyNumberFormat="1" applyFont="1" applyBorder="1" applyAlignment="1">
      <alignment horizontal="center" vertical="center" shrinkToFit="1"/>
    </xf>
    <xf numFmtId="49" fontId="53" fillId="0" borderId="53" xfId="42" applyNumberFormat="1" applyFont="1" applyBorder="1" applyAlignment="1">
      <alignment horizontal="center" vertical="center" shrinkToFit="1"/>
    </xf>
    <xf numFmtId="0" fontId="70" fillId="0" borderId="51" xfId="42" applyFont="1" applyBorder="1" applyAlignment="1">
      <alignment vertical="center" shrinkToFit="1"/>
    </xf>
    <xf numFmtId="0" fontId="42" fillId="0" borderId="56" xfId="42" applyFont="1" applyBorder="1" applyAlignment="1">
      <alignment vertical="center" shrinkToFit="1"/>
    </xf>
    <xf numFmtId="0" fontId="49" fillId="25" borderId="96" xfId="42" applyFont="1" applyFill="1" applyBorder="1" applyAlignment="1" applyProtection="1">
      <alignment horizontal="center" vertical="center" shrinkToFit="1"/>
      <protection locked="0"/>
    </xf>
    <xf numFmtId="0" fontId="49" fillId="25" borderId="97" xfId="42" applyFont="1" applyFill="1" applyBorder="1" applyAlignment="1" applyProtection="1">
      <alignment horizontal="center" vertical="center" shrinkToFit="1"/>
      <protection locked="0"/>
    </xf>
    <xf numFmtId="0" fontId="20" fillId="0" borderId="0" xfId="42" applyFont="1" applyAlignment="1">
      <alignment horizontal="center" vertical="center"/>
    </xf>
    <xf numFmtId="176" fontId="21" fillId="0" borderId="0" xfId="42" applyNumberFormat="1" applyFont="1" applyAlignment="1">
      <alignment horizontal="center" vertical="center"/>
    </xf>
    <xf numFmtId="0" fontId="23" fillId="26" borderId="11" xfId="42" applyFont="1" applyFill="1" applyBorder="1" applyAlignment="1" applyProtection="1">
      <alignment horizontal="center" vertical="center" shrinkToFit="1"/>
      <protection locked="0"/>
    </xf>
    <xf numFmtId="0" fontId="23" fillId="26" borderId="12" xfId="42" applyFont="1" applyFill="1" applyBorder="1" applyAlignment="1" applyProtection="1">
      <alignment horizontal="center" vertical="center" shrinkToFit="1"/>
      <protection locked="0"/>
    </xf>
    <xf numFmtId="0" fontId="22" fillId="26" borderId="10" xfId="42" applyFont="1" applyFill="1" applyBorder="1" applyAlignment="1" applyProtection="1">
      <alignment horizontal="center" vertical="center" shrinkToFit="1"/>
      <protection locked="0"/>
    </xf>
    <xf numFmtId="49" fontId="22" fillId="0" borderId="17" xfId="42" applyNumberFormat="1" applyFont="1" applyBorder="1" applyAlignment="1">
      <alignment horizontal="center" vertical="center" shrinkToFit="1"/>
    </xf>
    <xf numFmtId="0" fontId="22" fillId="0" borderId="17" xfId="42" applyFont="1" applyBorder="1" applyAlignment="1">
      <alignment horizontal="center" vertical="center" shrinkToFit="1"/>
    </xf>
    <xf numFmtId="0" fontId="28" fillId="0" borderId="11" xfId="42" applyFont="1" applyBorder="1" applyAlignment="1">
      <alignment vertical="center" shrinkToFit="1"/>
    </xf>
    <xf numFmtId="0" fontId="28" fillId="0" borderId="12" xfId="42" applyFont="1" applyBorder="1" applyAlignment="1">
      <alignment vertical="center" shrinkToFit="1"/>
    </xf>
    <xf numFmtId="0" fontId="28" fillId="0" borderId="10" xfId="42" applyFont="1" applyBorder="1" applyAlignment="1">
      <alignment vertical="center" shrinkToFit="1"/>
    </xf>
    <xf numFmtId="0" fontId="22" fillId="27" borderId="20" xfId="42" applyFont="1" applyFill="1" applyBorder="1" applyAlignment="1" applyProtection="1">
      <alignment horizontal="center" vertical="center" shrinkToFit="1"/>
      <protection locked="0"/>
    </xf>
    <xf numFmtId="0" fontId="22" fillId="27" borderId="21" xfId="42" applyFont="1" applyFill="1" applyBorder="1" applyAlignment="1" applyProtection="1">
      <alignment horizontal="center" vertical="center" shrinkToFit="1"/>
      <protection locked="0"/>
    </xf>
    <xf numFmtId="0" fontId="29" fillId="0" borderId="11" xfId="42" applyFont="1" applyBorder="1" applyAlignment="1">
      <alignment vertical="center" wrapText="1" shrinkToFit="1"/>
    </xf>
    <xf numFmtId="0" fontId="29" fillId="0" borderId="12" xfId="42" applyFont="1" applyBorder="1" applyAlignment="1">
      <alignment vertical="center" wrapText="1" shrinkToFit="1"/>
    </xf>
    <xf numFmtId="0" fontId="22" fillId="25" borderId="16" xfId="42" applyFont="1" applyFill="1" applyBorder="1" applyAlignment="1" applyProtection="1">
      <alignment horizontal="center" vertical="center" shrinkToFit="1"/>
      <protection locked="0"/>
    </xf>
    <xf numFmtId="0" fontId="22" fillId="25" borderId="14" xfId="42" applyFont="1" applyFill="1" applyBorder="1" applyAlignment="1" applyProtection="1">
      <alignment horizontal="center" vertical="center" shrinkToFit="1"/>
      <protection locked="0"/>
    </xf>
    <xf numFmtId="0" fontId="23" fillId="0" borderId="11" xfId="42" applyFont="1" applyBorder="1" applyAlignment="1">
      <alignment horizontal="center" vertical="center" shrinkToFit="1"/>
    </xf>
    <xf numFmtId="0" fontId="23" fillId="0" borderId="12" xfId="42" applyFont="1" applyBorder="1" applyAlignment="1">
      <alignment horizontal="center" vertical="center" shrinkToFit="1"/>
    </xf>
    <xf numFmtId="0" fontId="23" fillId="24" borderId="11" xfId="42" applyFont="1" applyFill="1" applyBorder="1" applyAlignment="1">
      <alignment horizontal="center" vertical="center" shrinkToFit="1"/>
    </xf>
    <xf numFmtId="0" fontId="23" fillId="24" borderId="12" xfId="42" applyFont="1" applyFill="1" applyBorder="1" applyAlignment="1">
      <alignment horizontal="center" vertical="center" shrinkToFit="1"/>
    </xf>
    <xf numFmtId="0" fontId="23" fillId="24" borderId="10" xfId="42" applyFont="1" applyFill="1" applyBorder="1" applyAlignment="1">
      <alignment horizontal="center" vertical="center" shrinkToFit="1"/>
    </xf>
    <xf numFmtId="0" fontId="23" fillId="24" borderId="18" xfId="42" applyFont="1" applyFill="1" applyBorder="1" applyAlignment="1">
      <alignment horizontal="center" vertical="center" wrapText="1" shrinkToFit="1"/>
    </xf>
    <xf numFmtId="0" fontId="23" fillId="24" borderId="19" xfId="42" applyFont="1" applyFill="1" applyBorder="1" applyAlignment="1">
      <alignment horizontal="center" vertical="center" shrinkToFit="1"/>
    </xf>
    <xf numFmtId="0" fontId="27" fillId="24" borderId="11" xfId="42" applyFont="1" applyFill="1" applyBorder="1" applyAlignment="1">
      <alignment horizontal="center" vertical="center" shrinkToFit="1"/>
    </xf>
    <xf numFmtId="0" fontId="27" fillId="24" borderId="12" xfId="42" applyFont="1" applyFill="1" applyBorder="1" applyAlignment="1">
      <alignment horizontal="center" vertical="center" shrinkToFit="1"/>
    </xf>
    <xf numFmtId="0" fontId="22" fillId="27" borderId="22" xfId="42" applyFont="1" applyFill="1" applyBorder="1" applyAlignment="1" applyProtection="1">
      <alignment horizontal="center" vertical="center" shrinkToFit="1"/>
      <protection locked="0"/>
    </xf>
    <xf numFmtId="0" fontId="22" fillId="27" borderId="23" xfId="42" applyFont="1" applyFill="1" applyBorder="1" applyAlignment="1" applyProtection="1">
      <alignment horizontal="center" vertical="center" shrinkToFit="1"/>
      <protection locked="0"/>
    </xf>
    <xf numFmtId="0" fontId="29" fillId="0" borderId="11" xfId="42" applyFont="1" applyBorder="1" applyAlignment="1">
      <alignment vertical="center" shrinkToFit="1"/>
    </xf>
    <xf numFmtId="0" fontId="29" fillId="0" borderId="12" xfId="42" applyFont="1" applyBorder="1" applyAlignment="1">
      <alignment vertical="center" shrinkToFit="1"/>
    </xf>
    <xf numFmtId="0" fontId="28" fillId="0" borderId="13" xfId="42" applyFont="1" applyBorder="1" applyAlignment="1">
      <alignment vertical="center" shrinkToFit="1"/>
    </xf>
    <xf numFmtId="0" fontId="28" fillId="0" borderId="14" xfId="42" applyFont="1" applyBorder="1" applyAlignment="1">
      <alignment vertical="center" shrinkToFit="1"/>
    </xf>
    <xf numFmtId="0" fontId="29" fillId="0" borderId="11" xfId="42" applyFont="1" applyBorder="1" applyAlignment="1">
      <alignment vertical="center" wrapText="1"/>
    </xf>
    <xf numFmtId="0" fontId="29" fillId="0" borderId="12" xfId="42" applyFont="1" applyBorder="1" applyAlignment="1">
      <alignment vertical="center" wrapText="1"/>
    </xf>
    <xf numFmtId="49" fontId="28" fillId="0" borderId="10" xfId="42" applyNumberFormat="1" applyFont="1" applyBorder="1" applyAlignment="1">
      <alignment horizontal="center" vertical="center" shrinkToFit="1"/>
    </xf>
    <xf numFmtId="0" fontId="28" fillId="0" borderId="18" xfId="42" applyFont="1" applyBorder="1" applyAlignment="1">
      <alignment vertical="center" wrapText="1" shrinkToFit="1"/>
    </xf>
    <xf numFmtId="0" fontId="28" fillId="0" borderId="19" xfId="42" applyFont="1" applyBorder="1" applyAlignment="1">
      <alignment vertical="center" wrapText="1" shrinkToFit="1"/>
    </xf>
    <xf numFmtId="0" fontId="28" fillId="0" borderId="26" xfId="42" applyFont="1" applyBorder="1" applyAlignment="1">
      <alignment vertical="center" wrapText="1" shrinkToFit="1"/>
    </xf>
    <xf numFmtId="0" fontId="28" fillId="0" borderId="27" xfId="42" applyFont="1" applyBorder="1" applyAlignment="1">
      <alignment vertical="center" wrapText="1" shrinkToFit="1"/>
    </xf>
    <xf numFmtId="0" fontId="23" fillId="0" borderId="28" xfId="42" applyFont="1" applyBorder="1" applyAlignment="1">
      <alignment horizontal="center" vertical="center" shrinkToFit="1"/>
    </xf>
    <xf numFmtId="0" fontId="23" fillId="0" borderId="0" xfId="42" applyFont="1" applyAlignment="1">
      <alignment horizontal="center" vertical="center" shrinkToFit="1"/>
    </xf>
    <xf numFmtId="0" fontId="29" fillId="0" borderId="18" xfId="42" applyFont="1" applyBorder="1" applyAlignment="1">
      <alignment vertical="center" wrapText="1"/>
    </xf>
    <xf numFmtId="0" fontId="29" fillId="0" borderId="19" xfId="42" applyFont="1" applyBorder="1" applyAlignment="1">
      <alignment vertical="center" wrapText="1"/>
    </xf>
    <xf numFmtId="0" fontId="29" fillId="0" borderId="26" xfId="42" applyFont="1" applyBorder="1" applyAlignment="1">
      <alignment vertical="center" wrapText="1"/>
    </xf>
    <xf numFmtId="0" fontId="29" fillId="0" borderId="27" xfId="42" applyFont="1" applyBorder="1" applyAlignment="1">
      <alignment vertical="center" wrapText="1"/>
    </xf>
    <xf numFmtId="0" fontId="28" fillId="0" borderId="0" xfId="42" applyFont="1" applyAlignment="1">
      <alignment vertical="center" shrinkToFit="1"/>
    </xf>
    <xf numFmtId="0" fontId="22" fillId="25" borderId="16" xfId="42" applyFont="1" applyFill="1" applyBorder="1" applyAlignment="1" applyProtection="1">
      <alignment horizontal="center" vertical="center" wrapText="1" shrinkToFit="1"/>
      <protection locked="0"/>
    </xf>
    <xf numFmtId="0" fontId="22" fillId="25" borderId="14" xfId="42" applyFont="1" applyFill="1" applyBorder="1" applyAlignment="1" applyProtection="1">
      <alignment horizontal="center" vertical="center" wrapText="1" shrinkToFit="1"/>
      <protection locked="0"/>
    </xf>
    <xf numFmtId="0" fontId="28" fillId="0" borderId="28" xfId="42" applyFont="1" applyBorder="1" applyAlignment="1">
      <alignment vertical="center" shrinkToFit="1"/>
    </xf>
    <xf numFmtId="0" fontId="27" fillId="0" borderId="11" xfId="42" applyFont="1" applyBorder="1" applyAlignment="1">
      <alignment vertical="center" shrinkToFit="1"/>
    </xf>
    <xf numFmtId="0" fontId="22" fillId="25" borderId="30" xfId="42" applyFont="1" applyFill="1" applyBorder="1" applyAlignment="1" applyProtection="1">
      <alignment horizontal="center" vertical="center" shrinkToFit="1"/>
      <protection locked="0"/>
    </xf>
    <xf numFmtId="0" fontId="22" fillId="25" borderId="31" xfId="42" applyFont="1" applyFill="1" applyBorder="1" applyAlignment="1" applyProtection="1">
      <alignment horizontal="center" vertical="center" shrinkToFit="1"/>
      <protection locked="0"/>
    </xf>
    <xf numFmtId="0" fontId="28" fillId="0" borderId="18" xfId="42" applyFont="1" applyBorder="1" applyAlignment="1">
      <alignment vertical="center" shrinkToFit="1"/>
    </xf>
    <xf numFmtId="0" fontId="28" fillId="0" borderId="19" xfId="42" applyFont="1" applyBorder="1" applyAlignment="1">
      <alignment vertical="center" shrinkToFit="1"/>
    </xf>
    <xf numFmtId="0" fontId="27" fillId="0" borderId="18" xfId="42" applyFont="1" applyBorder="1" applyAlignment="1">
      <alignment vertical="center" shrinkToFit="1"/>
    </xf>
    <xf numFmtId="0" fontId="28" fillId="0" borderId="29" xfId="42" applyFont="1" applyBorder="1" applyAlignment="1">
      <alignment vertical="center" shrinkToFit="1"/>
    </xf>
    <xf numFmtId="0" fontId="22" fillId="25" borderId="34" xfId="42" applyFont="1" applyFill="1" applyBorder="1" applyAlignment="1" applyProtection="1">
      <alignment horizontal="center" vertical="center" shrinkToFit="1"/>
      <protection locked="0"/>
    </xf>
    <xf numFmtId="0" fontId="22" fillId="25" borderId="29" xfId="42" applyFont="1" applyFill="1" applyBorder="1" applyAlignment="1" applyProtection="1">
      <alignment horizontal="center" vertical="center" shrinkToFit="1"/>
      <protection locked="0"/>
    </xf>
    <xf numFmtId="0" fontId="29" fillId="0" borderId="18" xfId="42" applyFont="1" applyBorder="1" applyAlignment="1">
      <alignment vertical="center" shrinkToFit="1"/>
    </xf>
    <xf numFmtId="0" fontId="29" fillId="0" borderId="19" xfId="42" applyFont="1" applyBorder="1" applyAlignment="1">
      <alignment vertical="center" shrinkToFit="1"/>
    </xf>
    <xf numFmtId="0" fontId="27" fillId="0" borderId="10" xfId="42" applyFont="1" applyBorder="1" applyAlignment="1">
      <alignment vertical="center" shrinkToFit="1"/>
    </xf>
    <xf numFmtId="0" fontId="22" fillId="0" borderId="0" xfId="42" applyFont="1" applyAlignment="1">
      <alignment horizontal="center" vertical="center" shrinkToFit="1"/>
    </xf>
    <xf numFmtId="0" fontId="23" fillId="24" borderId="10" xfId="42" applyFont="1" applyFill="1" applyBorder="1" applyAlignment="1">
      <alignment horizontal="center" vertical="center"/>
    </xf>
    <xf numFmtId="0" fontId="32" fillId="0" borderId="18" xfId="42" applyFont="1" applyBorder="1" applyAlignment="1">
      <alignment horizontal="center" vertical="center" shrinkToFit="1"/>
    </xf>
    <xf numFmtId="0" fontId="32" fillId="0" borderId="19" xfId="42" applyFont="1" applyBorder="1" applyAlignment="1">
      <alignment horizontal="center" vertical="center" shrinkToFit="1"/>
    </xf>
    <xf numFmtId="0" fontId="32" fillId="0" borderId="32" xfId="42" applyFont="1" applyBorder="1" applyAlignment="1">
      <alignment horizontal="center" vertical="center" shrinkToFit="1"/>
    </xf>
    <xf numFmtId="0" fontId="32" fillId="0" borderId="33" xfId="42" applyFont="1" applyBorder="1" applyAlignment="1">
      <alignment horizontal="center" vertical="center" shrinkToFit="1"/>
    </xf>
    <xf numFmtId="0" fontId="32" fillId="0" borderId="26" xfId="42" applyFont="1" applyBorder="1" applyAlignment="1">
      <alignment horizontal="center" vertical="center" shrinkToFit="1"/>
    </xf>
    <xf numFmtId="0" fontId="32" fillId="0" borderId="27" xfId="42" applyFont="1" applyBorder="1" applyAlignment="1">
      <alignment horizontal="center" vertical="center" shrinkToFit="1"/>
    </xf>
    <xf numFmtId="0" fontId="27" fillId="24" borderId="10" xfId="42" applyFont="1" applyFill="1" applyBorder="1" applyAlignment="1">
      <alignment horizontal="center" vertical="center" wrapText="1" shrinkToFit="1"/>
    </xf>
    <xf numFmtId="0" fontId="23" fillId="26" borderId="18" xfId="42" applyFont="1" applyFill="1" applyBorder="1" applyAlignment="1" applyProtection="1">
      <alignment horizontal="center" vertical="center" wrapText="1" shrinkToFit="1"/>
      <protection locked="0"/>
    </xf>
    <xf numFmtId="0" fontId="23" fillId="26" borderId="19" xfId="42" applyFont="1" applyFill="1" applyBorder="1" applyAlignment="1" applyProtection="1">
      <alignment horizontal="center" vertical="center" wrapText="1" shrinkToFit="1"/>
      <protection locked="0"/>
    </xf>
    <xf numFmtId="0" fontId="23" fillId="26" borderId="26" xfId="42" applyFont="1" applyFill="1" applyBorder="1" applyAlignment="1" applyProtection="1">
      <alignment horizontal="center" vertical="center" wrapText="1" shrinkToFit="1"/>
      <protection locked="0"/>
    </xf>
    <xf numFmtId="0" fontId="23" fillId="26" borderId="27" xfId="42" applyFont="1" applyFill="1" applyBorder="1" applyAlignment="1" applyProtection="1">
      <alignment horizontal="center" vertical="center" wrapText="1" shrinkToFit="1"/>
      <protection locked="0"/>
    </xf>
    <xf numFmtId="0" fontId="27" fillId="24" borderId="10" xfId="42" applyFont="1" applyFill="1" applyBorder="1" applyAlignment="1">
      <alignment horizontal="center" vertical="center" shrinkToFit="1"/>
    </xf>
    <xf numFmtId="0" fontId="31" fillId="26" borderId="18" xfId="42" applyFont="1" applyFill="1" applyBorder="1" applyAlignment="1" applyProtection="1">
      <alignment horizontal="center" vertical="center" shrinkToFit="1"/>
      <protection locked="0"/>
    </xf>
    <xf numFmtId="0" fontId="31" fillId="26" borderId="28" xfId="42" applyFont="1" applyFill="1" applyBorder="1" applyAlignment="1" applyProtection="1">
      <alignment horizontal="center" vertical="center" shrinkToFit="1"/>
      <protection locked="0"/>
    </xf>
    <xf numFmtId="0" fontId="31" fillId="26" borderId="26" xfId="42" applyFont="1" applyFill="1" applyBorder="1" applyAlignment="1" applyProtection="1">
      <alignment horizontal="center" vertical="center" shrinkToFit="1"/>
      <protection locked="0"/>
    </xf>
    <xf numFmtId="0" fontId="31" fillId="26" borderId="17" xfId="42" applyFont="1" applyFill="1" applyBorder="1" applyAlignment="1" applyProtection="1">
      <alignment horizontal="center" vertical="center" shrinkToFit="1"/>
      <protection locked="0"/>
    </xf>
    <xf numFmtId="0" fontId="31" fillId="0" borderId="19" xfId="42" applyFont="1" applyBorder="1" applyAlignment="1" applyProtection="1">
      <alignment horizontal="right" vertical="center" shrinkToFit="1"/>
      <protection locked="0"/>
    </xf>
    <xf numFmtId="0" fontId="31" fillId="0" borderId="27" xfId="42" applyFont="1" applyBorder="1" applyAlignment="1" applyProtection="1">
      <alignment horizontal="right" vertical="center" shrinkToFit="1"/>
      <protection locked="0"/>
    </xf>
    <xf numFmtId="0" fontId="22" fillId="25" borderId="24" xfId="42" applyFont="1" applyFill="1" applyBorder="1" applyAlignment="1" applyProtection="1">
      <alignment horizontal="center" vertical="center" shrinkToFit="1"/>
      <protection locked="0"/>
    </xf>
    <xf numFmtId="0" fontId="22" fillId="25" borderId="25" xfId="42" applyFont="1" applyFill="1" applyBorder="1" applyAlignment="1" applyProtection="1">
      <alignment horizontal="center" vertical="center" shrinkToFit="1"/>
      <protection locked="0"/>
    </xf>
    <xf numFmtId="0" fontId="30" fillId="0" borderId="10" xfId="42" applyFont="1" applyBorder="1" applyAlignment="1">
      <alignment vertical="center" shrinkToFit="1"/>
    </xf>
    <xf numFmtId="0" fontId="23" fillId="24" borderId="10" xfId="42" applyFont="1" applyFill="1" applyBorder="1" applyAlignment="1">
      <alignment horizontal="center" vertical="center" wrapText="1" shrinkToFit="1"/>
    </xf>
    <xf numFmtId="14" fontId="23" fillId="26" borderId="18" xfId="42" applyNumberFormat="1" applyFont="1" applyFill="1" applyBorder="1" applyAlignment="1" applyProtection="1">
      <alignment horizontal="center" vertical="center" wrapText="1" shrinkToFit="1"/>
      <protection locked="0"/>
    </xf>
  </cellXfs>
  <cellStyles count="44">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1" xr:uid="{00000000-0005-0000-0000-000029000000}"/>
    <cellStyle name="標準_コピー ～ 選手ユニフォームチェックリスト 14.08.21" xfId="42" xr:uid="{00000000-0005-0000-0000-00002A000000}"/>
    <cellStyle name="良い" xfId="43" builtinId="26" customBuiltin="1"/>
  </cellStyles>
  <dxfs count="33">
    <dxf>
      <font>
        <b/>
        <i val="0"/>
        <color indexed="10"/>
      </font>
    </dxf>
    <dxf>
      <font>
        <color theme="0"/>
      </font>
    </dxf>
    <dxf>
      <font>
        <color theme="0"/>
      </font>
    </dxf>
    <dxf>
      <font>
        <b/>
        <i val="0"/>
        <color indexed="10"/>
      </font>
    </dxf>
    <dxf>
      <font>
        <b val="0"/>
        <i/>
        <color indexed="30"/>
      </font>
    </dxf>
    <dxf>
      <font>
        <color theme="0"/>
      </font>
    </dxf>
    <dxf>
      <font>
        <b/>
        <i val="0"/>
        <color indexed="10"/>
      </font>
    </dxf>
    <dxf>
      <font>
        <b val="0"/>
        <i/>
        <color indexed="30"/>
      </font>
    </dxf>
    <dxf>
      <font>
        <b val="0"/>
        <i/>
        <color indexed="30"/>
      </font>
    </dxf>
    <dxf>
      <font>
        <b/>
        <i val="0"/>
        <color indexed="10"/>
      </font>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bgColor rgb="FFFFFF99"/>
        </patternFill>
      </fill>
    </dxf>
    <dxf>
      <fill>
        <patternFill>
          <fgColor auto="1"/>
          <bgColor rgb="FFFFFF99"/>
        </patternFill>
      </fill>
    </dxf>
    <dxf>
      <fill>
        <patternFill>
          <fgColor auto="1"/>
          <bgColor rgb="FFFFFF99"/>
        </patternFill>
      </fill>
    </dxf>
    <dxf>
      <fill>
        <patternFill>
          <bgColor rgb="FFFFFF99"/>
        </patternFill>
      </fill>
    </dxf>
    <dxf>
      <fill>
        <patternFill>
          <bgColor rgb="FFFFFF99"/>
        </patternFill>
      </fill>
    </dxf>
    <dxf>
      <font>
        <b/>
        <i val="0"/>
        <color rgb="FFFF0000"/>
      </font>
      <fill>
        <patternFill>
          <bgColor theme="5" tint="0.79998168889431442"/>
        </patternFill>
      </fill>
    </dxf>
    <dxf>
      <fill>
        <patternFill>
          <bgColor rgb="FFFFC000"/>
        </patternFill>
      </fill>
    </dxf>
    <dxf>
      <fill>
        <patternFill>
          <bgColor rgb="FFFFC000"/>
        </patternFill>
      </fill>
    </dxf>
    <dxf>
      <fill>
        <patternFill>
          <bgColor rgb="FFFFC000"/>
        </patternFill>
      </fill>
    </dxf>
    <dxf>
      <fill>
        <patternFill>
          <bgColor rgb="FFFFFF99"/>
        </patternFill>
      </fill>
    </dxf>
    <dxf>
      <font>
        <b val="0"/>
        <i/>
        <color indexed="30"/>
      </font>
    </dxf>
    <dxf>
      <font>
        <color theme="0"/>
      </font>
    </dxf>
    <dxf>
      <font>
        <b/>
        <i val="0"/>
        <color indexed="10"/>
      </font>
    </dxf>
    <dxf>
      <font>
        <b val="0"/>
        <i/>
        <color indexed="30"/>
      </font>
    </dxf>
    <dxf>
      <font>
        <b/>
        <i val="0"/>
        <color indexed="10"/>
      </font>
    </dxf>
  </dxfs>
  <tableStyles count="0" defaultTableStyle="TableStyleMedium2" defaultPivotStyle="PivotStyleLight16"/>
  <colors>
    <mruColors>
      <color rgb="FFFFFF99"/>
      <color rgb="FFFDF3FF"/>
      <color rgb="FFFCEBFF"/>
      <color rgb="FFFFDD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12</xdr:col>
      <xdr:colOff>104775</xdr:colOff>
      <xdr:row>0</xdr:row>
      <xdr:rowOff>67310</xdr:rowOff>
    </xdr:from>
    <xdr:to>
      <xdr:col>13</xdr:col>
      <xdr:colOff>536998</xdr:colOff>
      <xdr:row>2</xdr:row>
      <xdr:rowOff>2964</xdr:rowOff>
    </xdr:to>
    <xdr:sp macro="" textlink="">
      <xdr:nvSpPr>
        <xdr:cNvPr id="3" name="テキスト ボックス 2">
          <a:extLst>
            <a:ext uri="{FF2B5EF4-FFF2-40B4-BE49-F238E27FC236}">
              <a16:creationId xmlns:a16="http://schemas.microsoft.com/office/drawing/2014/main" id="{AF946D7A-B279-36BA-316E-77CD4D611F77}"/>
            </a:ext>
          </a:extLst>
        </xdr:cNvPr>
        <xdr:cNvSpPr txBox="1"/>
      </xdr:nvSpPr>
      <xdr:spPr>
        <a:xfrm>
          <a:off x="10307108" y="67310"/>
          <a:ext cx="1056640" cy="316654"/>
        </a:xfrm>
        <a:prstGeom prst="rect">
          <a:avLst/>
        </a:prstGeom>
        <a:solidFill>
          <a:srgbClr val="FFFF99"/>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100">
              <a:latin typeface="Meiryo UI" panose="020B0604030504040204" pitchFamily="50" charset="-128"/>
              <a:ea typeface="Meiryo UI" panose="020B0604030504040204" pitchFamily="50" charset="-128"/>
            </a:rPr>
            <a:t>入力必須</a:t>
          </a: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M74"/>
  <sheetViews>
    <sheetView view="pageBreakPreview" zoomScaleNormal="100" zoomScaleSheetLayoutView="100" workbookViewId="0">
      <pane ySplit="5" topLeftCell="A6" activePane="bottomLeft" state="frozen"/>
      <selection pane="bottomLeft" activeCell="E17" sqref="E17:H17"/>
    </sheetView>
  </sheetViews>
  <sheetFormatPr defaultColWidth="9" defaultRowHeight="11.1" customHeight="1" x14ac:dyDescent="0.2"/>
  <cols>
    <col min="1" max="1" width="4.6640625" style="25" customWidth="1"/>
    <col min="2" max="2" width="6.44140625" style="25" bestFit="1" customWidth="1"/>
    <col min="3" max="3" width="7.44140625" style="25" customWidth="1"/>
    <col min="4" max="4" width="18.88671875" style="26" customWidth="1"/>
    <col min="5" max="5" width="15.6640625" style="26" customWidth="1"/>
    <col min="6" max="6" width="13.109375" style="26" customWidth="1"/>
    <col min="7" max="7" width="12.44140625" style="26" customWidth="1"/>
    <col min="8" max="8" width="16.33203125" style="26" customWidth="1"/>
    <col min="9" max="9" width="10" style="65" customWidth="1"/>
    <col min="10" max="10" width="16.109375" style="65" customWidth="1"/>
    <col min="11" max="12" width="12.44140625" style="27" customWidth="1"/>
    <col min="13" max="13" width="14.44140625" style="27" customWidth="1"/>
    <col min="14" max="16384" width="9" style="24"/>
  </cols>
  <sheetData>
    <row r="1" spans="1:13" ht="22.2" x14ac:dyDescent="0.2">
      <c r="A1" s="37" t="s">
        <v>0</v>
      </c>
      <c r="B1" s="37"/>
      <c r="C1" s="37"/>
      <c r="D1" s="35"/>
      <c r="E1" s="35"/>
      <c r="F1" s="35"/>
      <c r="G1" s="40"/>
      <c r="H1" s="35"/>
      <c r="I1" s="64"/>
      <c r="J1" s="64"/>
      <c r="K1" s="46"/>
      <c r="L1" s="264"/>
      <c r="M1" s="264"/>
    </row>
    <row r="2" spans="1:13" ht="7.5" customHeight="1" x14ac:dyDescent="0.2">
      <c r="C2" s="192"/>
      <c r="D2" s="192"/>
      <c r="L2" s="265"/>
      <c r="M2" s="265"/>
    </row>
    <row r="3" spans="1:13" ht="22.5" customHeight="1" x14ac:dyDescent="0.2">
      <c r="A3" s="204" t="s">
        <v>1</v>
      </c>
      <c r="B3" s="205"/>
      <c r="C3" s="206"/>
      <c r="D3" s="209" t="s">
        <v>2</v>
      </c>
      <c r="E3" s="209"/>
      <c r="F3" s="209"/>
      <c r="G3" s="41" t="s">
        <v>3</v>
      </c>
      <c r="H3" s="38" t="s">
        <v>4</v>
      </c>
      <c r="I3" s="207" t="s">
        <v>5</v>
      </c>
      <c r="J3" s="208"/>
      <c r="K3" s="42" t="s">
        <v>6</v>
      </c>
      <c r="L3" s="268"/>
      <c r="M3" s="269"/>
    </row>
    <row r="4" spans="1:13" ht="7.5" customHeight="1" x14ac:dyDescent="0.2">
      <c r="C4" s="192"/>
      <c r="D4" s="192"/>
      <c r="L4" s="265"/>
      <c r="M4" s="265"/>
    </row>
    <row r="5" spans="1:13" s="28" customFormat="1" ht="39.75" customHeight="1" x14ac:dyDescent="0.2">
      <c r="A5" s="39" t="s">
        <v>7</v>
      </c>
      <c r="B5" s="43"/>
      <c r="C5" s="193" t="s">
        <v>8</v>
      </c>
      <c r="D5" s="194"/>
      <c r="E5" s="203" t="s">
        <v>9</v>
      </c>
      <c r="F5" s="203"/>
      <c r="G5" s="203"/>
      <c r="H5" s="203"/>
      <c r="I5" s="195" t="s">
        <v>10</v>
      </c>
      <c r="J5" s="196"/>
      <c r="K5" s="36" t="s">
        <v>11</v>
      </c>
      <c r="L5" s="219" t="s">
        <v>12</v>
      </c>
      <c r="M5" s="220"/>
    </row>
    <row r="6" spans="1:13" ht="15" x14ac:dyDescent="0.2">
      <c r="A6" s="210" t="s">
        <v>13</v>
      </c>
      <c r="B6" s="211"/>
      <c r="C6" s="211"/>
      <c r="D6" s="211"/>
      <c r="E6" s="211"/>
      <c r="F6" s="211"/>
      <c r="G6" s="211"/>
      <c r="H6" s="211"/>
      <c r="I6" s="211"/>
      <c r="J6" s="211"/>
      <c r="K6" s="211"/>
      <c r="L6" s="211"/>
      <c r="M6" s="212"/>
    </row>
    <row r="7" spans="1:13" s="40" customFormat="1" ht="45.6" customHeight="1" x14ac:dyDescent="0.2">
      <c r="A7" s="75">
        <v>1</v>
      </c>
      <c r="B7" s="223" t="s">
        <v>14</v>
      </c>
      <c r="C7" s="207"/>
      <c r="D7" s="208"/>
      <c r="E7" s="213" t="s">
        <v>15</v>
      </c>
      <c r="F7" s="214"/>
      <c r="G7" s="215"/>
      <c r="H7" s="215"/>
      <c r="I7" s="197" t="s">
        <v>16</v>
      </c>
      <c r="J7" s="198"/>
      <c r="K7" s="76" t="str">
        <f>VLOOKUP(I7,リスト!$A$7:$B$10,2,0)</f>
        <v>○</v>
      </c>
      <c r="L7" s="221" t="s">
        <v>17</v>
      </c>
      <c r="M7" s="222"/>
    </row>
    <row r="8" spans="1:13" s="83" customFormat="1" ht="16.95" customHeight="1" x14ac:dyDescent="0.2">
      <c r="A8" s="77" t="s">
        <v>18</v>
      </c>
      <c r="B8" s="78" t="s">
        <v>19</v>
      </c>
      <c r="C8" s="79"/>
      <c r="D8" s="80" t="s">
        <v>20</v>
      </c>
      <c r="E8" s="216" t="s">
        <v>21</v>
      </c>
      <c r="F8" s="217"/>
      <c r="G8" s="218"/>
      <c r="H8" s="218"/>
      <c r="I8" s="199" t="s">
        <v>22</v>
      </c>
      <c r="J8" s="200"/>
      <c r="K8" s="82" t="str">
        <f>VLOOKUP(I8,リスト!$A$12:$B$13,2,0)</f>
        <v>○</v>
      </c>
      <c r="L8" s="224"/>
      <c r="M8" s="225"/>
    </row>
    <row r="9" spans="1:13" s="83" customFormat="1" ht="16.95" customHeight="1" x14ac:dyDescent="0.2">
      <c r="A9" s="84" t="s">
        <v>23</v>
      </c>
      <c r="B9" s="85" t="s">
        <v>24</v>
      </c>
      <c r="C9" s="81"/>
      <c r="D9" s="86" t="s">
        <v>20</v>
      </c>
      <c r="E9" s="226" t="s">
        <v>21</v>
      </c>
      <c r="F9" s="227"/>
      <c r="G9" s="228"/>
      <c r="H9" s="228"/>
      <c r="I9" s="201" t="s">
        <v>22</v>
      </c>
      <c r="J9" s="202"/>
      <c r="K9" s="87" t="str">
        <f>VLOOKUP(I9,リスト!$A$12:$B$13,2,0)</f>
        <v>○</v>
      </c>
      <c r="L9" s="266"/>
      <c r="M9" s="267"/>
    </row>
    <row r="10" spans="1:13" ht="15" x14ac:dyDescent="0.2">
      <c r="A10" s="210" t="s">
        <v>25</v>
      </c>
      <c r="B10" s="211"/>
      <c r="C10" s="211"/>
      <c r="D10" s="211"/>
      <c r="E10" s="211"/>
      <c r="F10" s="211"/>
      <c r="G10" s="211"/>
      <c r="H10" s="211"/>
      <c r="I10" s="211"/>
      <c r="J10" s="211"/>
      <c r="K10" s="211"/>
      <c r="L10" s="211"/>
      <c r="M10" s="212"/>
    </row>
    <row r="11" spans="1:13" ht="16.95" customHeight="1" x14ac:dyDescent="0.2">
      <c r="A11" s="29" t="s">
        <v>26</v>
      </c>
      <c r="B11" s="233" t="s">
        <v>27</v>
      </c>
      <c r="C11" s="47"/>
      <c r="D11" s="48" t="s">
        <v>28</v>
      </c>
      <c r="E11" s="165" t="s">
        <v>29</v>
      </c>
      <c r="F11" s="165"/>
      <c r="G11" s="166"/>
      <c r="H11" s="166"/>
      <c r="I11" s="190" t="s">
        <v>22</v>
      </c>
      <c r="J11" s="191"/>
      <c r="K11" s="50" t="str">
        <f>VLOOKUP(I11,リスト!$A$12:$B$13,2,0)</f>
        <v>○</v>
      </c>
      <c r="L11" s="243"/>
      <c r="M11" s="244"/>
    </row>
    <row r="12" spans="1:13" ht="16.95" customHeight="1" x14ac:dyDescent="0.2">
      <c r="A12" s="45" t="s">
        <v>30</v>
      </c>
      <c r="B12" s="234"/>
      <c r="C12" s="181" t="s">
        <v>31</v>
      </c>
      <c r="D12" s="52" t="s">
        <v>32</v>
      </c>
      <c r="E12" s="155" t="s">
        <v>33</v>
      </c>
      <c r="F12" s="155"/>
      <c r="G12" s="156"/>
      <c r="H12" s="156"/>
      <c r="I12" s="66">
        <v>8</v>
      </c>
      <c r="J12" s="67" t="s">
        <v>34</v>
      </c>
      <c r="K12" s="54" t="str">
        <f>IF(ISBLANK(I12),"",IF(I12&gt;=5,"○","×"))</f>
        <v>○</v>
      </c>
      <c r="L12" s="187" t="s">
        <v>35</v>
      </c>
      <c r="M12" s="188"/>
    </row>
    <row r="13" spans="1:13" ht="16.95" customHeight="1" x14ac:dyDescent="0.2">
      <c r="A13" s="29" t="s">
        <v>36</v>
      </c>
      <c r="B13" s="234"/>
      <c r="C13" s="181"/>
      <c r="D13" s="52" t="s">
        <v>37</v>
      </c>
      <c r="E13" s="155" t="s">
        <v>38</v>
      </c>
      <c r="F13" s="155"/>
      <c r="G13" s="156"/>
      <c r="H13" s="156"/>
      <c r="I13" s="66">
        <v>16</v>
      </c>
      <c r="J13" s="67" t="s">
        <v>34</v>
      </c>
      <c r="K13" s="54" t="str">
        <f>IF(ISBLANK(I13),"",IF(AND(I13&gt;=12,I13&lt;=20),"○","×"))</f>
        <v>○</v>
      </c>
      <c r="L13" s="187" t="s">
        <v>39</v>
      </c>
      <c r="M13" s="188"/>
    </row>
    <row r="14" spans="1:13" ht="16.95" customHeight="1" x14ac:dyDescent="0.2">
      <c r="A14" s="45" t="s">
        <v>40</v>
      </c>
      <c r="B14" s="234"/>
      <c r="C14" s="181" t="s">
        <v>41</v>
      </c>
      <c r="D14" s="52" t="s">
        <v>32</v>
      </c>
      <c r="E14" s="155" t="s">
        <v>33</v>
      </c>
      <c r="F14" s="155"/>
      <c r="G14" s="156"/>
      <c r="H14" s="156"/>
      <c r="I14" s="66">
        <v>15</v>
      </c>
      <c r="J14" s="67" t="s">
        <v>34</v>
      </c>
      <c r="K14" s="54" t="str">
        <f>IF(ISBLANK(I14),"",IF(I14&gt;=5,"○","×"))</f>
        <v>○</v>
      </c>
      <c r="L14" s="187" t="s">
        <v>35</v>
      </c>
      <c r="M14" s="188"/>
    </row>
    <row r="15" spans="1:13" ht="16.95" customHeight="1" x14ac:dyDescent="0.2">
      <c r="A15" s="45" t="s">
        <v>42</v>
      </c>
      <c r="B15" s="235"/>
      <c r="C15" s="236"/>
      <c r="D15" s="55" t="s">
        <v>37</v>
      </c>
      <c r="E15" s="162" t="s">
        <v>38</v>
      </c>
      <c r="F15" s="162"/>
      <c r="G15" s="163"/>
      <c r="H15" s="163"/>
      <c r="I15" s="68">
        <v>20</v>
      </c>
      <c r="J15" s="69" t="s">
        <v>34</v>
      </c>
      <c r="K15" s="57" t="str">
        <f>IF(ISBLANK(I15),"",IF(I15=20,"○","×"))</f>
        <v>○</v>
      </c>
      <c r="L15" s="151" t="s">
        <v>43</v>
      </c>
      <c r="M15" s="152"/>
    </row>
    <row r="16" spans="1:13" ht="16.95" customHeight="1" x14ac:dyDescent="0.2">
      <c r="A16" s="45" t="s">
        <v>44</v>
      </c>
      <c r="B16" s="230" t="s">
        <v>45</v>
      </c>
      <c r="C16" s="49"/>
      <c r="D16" s="48" t="s">
        <v>28</v>
      </c>
      <c r="E16" s="165" t="s">
        <v>46</v>
      </c>
      <c r="F16" s="165"/>
      <c r="G16" s="166"/>
      <c r="H16" s="166"/>
      <c r="I16" s="190" t="s">
        <v>47</v>
      </c>
      <c r="J16" s="191"/>
      <c r="K16" s="50" t="str">
        <f>VLOOKUP(I16,リスト!A12:B14,2,0)</f>
        <v>－</v>
      </c>
      <c r="L16" s="243" t="s">
        <v>48</v>
      </c>
      <c r="M16" s="244"/>
    </row>
    <row r="17" spans="1:13" s="30" customFormat="1" ht="16.95" customHeight="1" x14ac:dyDescent="0.2">
      <c r="A17" s="45" t="s">
        <v>49</v>
      </c>
      <c r="B17" s="231"/>
      <c r="C17" s="181" t="s">
        <v>31</v>
      </c>
      <c r="D17" s="52" t="s">
        <v>32</v>
      </c>
      <c r="E17" s="156" t="s">
        <v>50</v>
      </c>
      <c r="F17" s="174"/>
      <c r="G17" s="174"/>
      <c r="H17" s="175"/>
      <c r="I17" s="157" t="s">
        <v>47</v>
      </c>
      <c r="J17" s="158"/>
      <c r="K17" s="54" t="str">
        <f>VLOOKUP(I17,リスト!$A$12:$B$14,2,0)</f>
        <v>－</v>
      </c>
      <c r="L17" s="187" t="s">
        <v>51</v>
      </c>
      <c r="M17" s="188"/>
    </row>
    <row r="18" spans="1:13" s="30" customFormat="1" ht="16.95" customHeight="1" x14ac:dyDescent="0.2">
      <c r="A18" s="45" t="s">
        <v>52</v>
      </c>
      <c r="B18" s="232"/>
      <c r="C18" s="236"/>
      <c r="D18" s="55" t="s">
        <v>37</v>
      </c>
      <c r="E18" s="162" t="s">
        <v>38</v>
      </c>
      <c r="F18" s="162"/>
      <c r="G18" s="163"/>
      <c r="H18" s="163"/>
      <c r="I18" s="68"/>
      <c r="J18" s="69" t="s">
        <v>34</v>
      </c>
      <c r="K18" s="57" t="str">
        <f>IF(ISBLANK(I18),"",IF(AND(I18&gt;=10,I18&lt;=15),"○","×"))</f>
        <v/>
      </c>
      <c r="L18" s="151" t="s">
        <v>53</v>
      </c>
      <c r="M18" s="152"/>
    </row>
    <row r="19" spans="1:13" ht="15" x14ac:dyDescent="0.2">
      <c r="A19" s="210" t="s">
        <v>54</v>
      </c>
      <c r="B19" s="211"/>
      <c r="C19" s="211"/>
      <c r="D19" s="211"/>
      <c r="E19" s="211"/>
      <c r="F19" s="211"/>
      <c r="G19" s="211"/>
      <c r="H19" s="211"/>
      <c r="I19" s="211"/>
      <c r="J19" s="211"/>
      <c r="K19" s="211"/>
      <c r="L19" s="211"/>
      <c r="M19" s="212"/>
    </row>
    <row r="20" spans="1:13" ht="30.75" customHeight="1" x14ac:dyDescent="0.2">
      <c r="A20" s="45" t="s">
        <v>55</v>
      </c>
      <c r="B20" s="159" t="s">
        <v>27</v>
      </c>
      <c r="C20" s="237" t="s">
        <v>31</v>
      </c>
      <c r="D20" s="48" t="s">
        <v>32</v>
      </c>
      <c r="E20" s="165"/>
      <c r="F20" s="165"/>
      <c r="G20" s="166"/>
      <c r="H20" s="166"/>
      <c r="I20" s="190" t="s">
        <v>56</v>
      </c>
      <c r="J20" s="191"/>
      <c r="K20" s="50" t="e">
        <f>VLOOKUP(I20,リスト!A17:B20,2,0)</f>
        <v>#N/A</v>
      </c>
      <c r="L20" s="253" t="s">
        <v>57</v>
      </c>
      <c r="M20" s="254"/>
    </row>
    <row r="21" spans="1:13" ht="16.2" x14ac:dyDescent="0.2">
      <c r="A21" s="29" t="s">
        <v>58</v>
      </c>
      <c r="B21" s="180"/>
      <c r="C21" s="181"/>
      <c r="D21" s="52" t="s">
        <v>37</v>
      </c>
      <c r="E21" s="155" t="s">
        <v>59</v>
      </c>
      <c r="F21" s="155"/>
      <c r="G21" s="156"/>
      <c r="H21" s="156"/>
      <c r="I21" s="157" t="s">
        <v>47</v>
      </c>
      <c r="J21" s="158"/>
      <c r="K21" s="54" t="e">
        <f>VLOOKUP(I21,リスト!A34:B37,2,0)</f>
        <v>#N/A</v>
      </c>
      <c r="L21" s="153"/>
      <c r="M21" s="154"/>
    </row>
    <row r="22" spans="1:13" ht="16.2" x14ac:dyDescent="0.2">
      <c r="A22" s="29" t="s">
        <v>60</v>
      </c>
      <c r="B22" s="180"/>
      <c r="C22" s="181" t="s">
        <v>41</v>
      </c>
      <c r="D22" s="52" t="s">
        <v>32</v>
      </c>
      <c r="E22" s="155"/>
      <c r="F22" s="155"/>
      <c r="G22" s="156"/>
      <c r="H22" s="156"/>
      <c r="I22" s="157" t="s">
        <v>61</v>
      </c>
      <c r="J22" s="158"/>
      <c r="K22" s="54" t="e">
        <f>VLOOKUP(I22,リスト!A22:B24,2,0)</f>
        <v>#N/A</v>
      </c>
      <c r="L22" s="153"/>
      <c r="M22" s="154"/>
    </row>
    <row r="23" spans="1:13" ht="16.2" x14ac:dyDescent="0.2">
      <c r="A23" s="29" t="s">
        <v>62</v>
      </c>
      <c r="B23" s="180"/>
      <c r="C23" s="181"/>
      <c r="D23" s="52" t="s">
        <v>37</v>
      </c>
      <c r="E23" s="155" t="s">
        <v>63</v>
      </c>
      <c r="F23" s="155"/>
      <c r="G23" s="156"/>
      <c r="H23" s="156"/>
      <c r="I23" s="157" t="s">
        <v>64</v>
      </c>
      <c r="J23" s="158"/>
      <c r="K23" s="54" t="e">
        <f>VLOOKUP(I23,リスト!A34:B37,2,0)</f>
        <v>#N/A</v>
      </c>
      <c r="L23" s="153"/>
      <c r="M23" s="154"/>
    </row>
    <row r="24" spans="1:13" ht="16.2" x14ac:dyDescent="0.2">
      <c r="A24" s="29" t="s">
        <v>65</v>
      </c>
      <c r="B24" s="180"/>
      <c r="C24" s="51" t="s">
        <v>66</v>
      </c>
      <c r="D24" s="52" t="s">
        <v>37</v>
      </c>
      <c r="E24" s="155" t="s">
        <v>67</v>
      </c>
      <c r="F24" s="155"/>
      <c r="G24" s="156"/>
      <c r="H24" s="156"/>
      <c r="I24" s="157" t="s">
        <v>47</v>
      </c>
      <c r="J24" s="158"/>
      <c r="K24" s="54" t="str">
        <f>VLOOKUP(I24,リスト!A25:B28,2,0)</f>
        <v>－</v>
      </c>
      <c r="L24" s="187" t="s">
        <v>68</v>
      </c>
      <c r="M24" s="188"/>
    </row>
    <row r="25" spans="1:13" ht="16.2" x14ac:dyDescent="0.2">
      <c r="A25" s="29" t="s">
        <v>69</v>
      </c>
      <c r="B25" s="180"/>
      <c r="C25" s="56"/>
      <c r="D25" s="55" t="s">
        <v>70</v>
      </c>
      <c r="E25" s="229" t="s">
        <v>71</v>
      </c>
      <c r="F25" s="229"/>
      <c r="G25" s="229"/>
      <c r="H25" s="229"/>
      <c r="I25" s="178" t="s">
        <v>72</v>
      </c>
      <c r="J25" s="179"/>
      <c r="K25" s="57" t="e">
        <f>VLOOKUP(I25,リスト!A44:B46,2,0)</f>
        <v>#N/A</v>
      </c>
      <c r="L25" s="151" t="s">
        <v>73</v>
      </c>
      <c r="M25" s="152"/>
    </row>
    <row r="26" spans="1:13" ht="16.2" x14ac:dyDescent="0.2">
      <c r="A26" s="148" t="s">
        <v>74</v>
      </c>
      <c r="B26" s="149"/>
      <c r="C26" s="149"/>
      <c r="D26" s="149"/>
      <c r="E26" s="149"/>
      <c r="F26" s="149"/>
      <c r="G26" s="149"/>
      <c r="H26" s="149"/>
      <c r="I26" s="149"/>
      <c r="J26" s="149"/>
      <c r="K26" s="149"/>
      <c r="L26" s="149"/>
      <c r="M26" s="150"/>
    </row>
    <row r="27" spans="1:13" ht="16.2" x14ac:dyDescent="0.2">
      <c r="A27" s="29" t="s">
        <v>75</v>
      </c>
      <c r="B27" s="159" t="s">
        <v>27</v>
      </c>
      <c r="C27" s="49"/>
      <c r="D27" s="48" t="s">
        <v>32</v>
      </c>
      <c r="E27" s="169" t="s">
        <v>76</v>
      </c>
      <c r="F27" s="169"/>
      <c r="G27" s="169"/>
      <c r="H27" s="169"/>
      <c r="I27" s="190" t="s">
        <v>77</v>
      </c>
      <c r="J27" s="191"/>
      <c r="K27" s="50" t="e">
        <f>VLOOKUP(I27,リスト!A49:B51,2,0)</f>
        <v>#N/A</v>
      </c>
      <c r="L27" s="243" t="s">
        <v>78</v>
      </c>
      <c r="M27" s="244"/>
    </row>
    <row r="28" spans="1:13" ht="16.2" x14ac:dyDescent="0.2">
      <c r="A28" s="29" t="s">
        <v>79</v>
      </c>
      <c r="B28" s="160"/>
      <c r="C28" s="56" t="s">
        <v>37</v>
      </c>
      <c r="D28" s="55" t="s">
        <v>37</v>
      </c>
      <c r="E28" s="162" t="s">
        <v>67</v>
      </c>
      <c r="F28" s="162"/>
      <c r="G28" s="163"/>
      <c r="H28" s="163"/>
      <c r="I28" s="167" t="s">
        <v>80</v>
      </c>
      <c r="J28" s="168"/>
      <c r="K28" s="57" t="str">
        <f>VLOOKUP(I28,リスト!A25:B28,2,0)</f>
        <v>○</v>
      </c>
      <c r="L28" s="151" t="s">
        <v>81</v>
      </c>
      <c r="M28" s="152"/>
    </row>
    <row r="29" spans="1:13" ht="16.2" x14ac:dyDescent="0.2">
      <c r="A29" s="148" t="s">
        <v>82</v>
      </c>
      <c r="B29" s="149"/>
      <c r="C29" s="149"/>
      <c r="D29" s="149"/>
      <c r="E29" s="149"/>
      <c r="F29" s="149"/>
      <c r="G29" s="149"/>
      <c r="H29" s="149"/>
      <c r="I29" s="149"/>
      <c r="J29" s="149"/>
      <c r="K29" s="149"/>
      <c r="L29" s="149"/>
      <c r="M29" s="150"/>
    </row>
    <row r="30" spans="1:13" s="30" customFormat="1" ht="16.2" x14ac:dyDescent="0.2">
      <c r="A30" s="29" t="s">
        <v>83</v>
      </c>
      <c r="B30" s="176" t="s">
        <v>19</v>
      </c>
      <c r="C30" s="49"/>
      <c r="D30" s="48" t="s">
        <v>84</v>
      </c>
      <c r="E30" s="156" t="s">
        <v>85</v>
      </c>
      <c r="F30" s="174"/>
      <c r="G30" s="174"/>
      <c r="H30" s="175"/>
      <c r="I30" s="190" t="s">
        <v>47</v>
      </c>
      <c r="J30" s="191"/>
      <c r="K30" s="50" t="e">
        <f>VLOOKUP(I30,リスト!A54:B55,2,0)</f>
        <v>#N/A</v>
      </c>
      <c r="L30" s="243" t="s">
        <v>86</v>
      </c>
      <c r="M30" s="244"/>
    </row>
    <row r="31" spans="1:13" ht="16.2" x14ac:dyDescent="0.2">
      <c r="A31" s="29" t="s">
        <v>87</v>
      </c>
      <c r="B31" s="177"/>
      <c r="C31" s="53"/>
      <c r="D31" s="52" t="s">
        <v>32</v>
      </c>
      <c r="E31" s="155" t="s">
        <v>88</v>
      </c>
      <c r="F31" s="155"/>
      <c r="G31" s="156"/>
      <c r="H31" s="156"/>
      <c r="I31" s="172" t="s">
        <v>47</v>
      </c>
      <c r="J31" s="173"/>
      <c r="K31" s="54" t="e">
        <f>VLOOKUP(I31,リスト!A57:B60,2,0)</f>
        <v>#N/A</v>
      </c>
      <c r="L31" s="187" t="s">
        <v>89</v>
      </c>
      <c r="M31" s="188"/>
    </row>
    <row r="32" spans="1:13" ht="16.2" x14ac:dyDescent="0.2">
      <c r="A32" s="29" t="s">
        <v>90</v>
      </c>
      <c r="B32" s="177"/>
      <c r="C32" s="53"/>
      <c r="D32" s="52" t="s">
        <v>37</v>
      </c>
      <c r="E32" s="155" t="s">
        <v>91</v>
      </c>
      <c r="F32" s="155"/>
      <c r="G32" s="156"/>
      <c r="H32" s="156"/>
      <c r="I32" s="172" t="s">
        <v>47</v>
      </c>
      <c r="J32" s="173"/>
      <c r="K32" s="54" t="str">
        <f>VLOOKUP(I32,リスト!A66:B68,2,0)</f>
        <v>－</v>
      </c>
      <c r="L32" s="58"/>
      <c r="M32" s="59"/>
    </row>
    <row r="33" spans="1:13" s="30" customFormat="1" ht="16.2" x14ac:dyDescent="0.2">
      <c r="A33" s="29" t="s">
        <v>92</v>
      </c>
      <c r="B33" s="177" t="s">
        <v>24</v>
      </c>
      <c r="C33" s="53"/>
      <c r="D33" s="52" t="s">
        <v>84</v>
      </c>
      <c r="E33" s="156" t="s">
        <v>85</v>
      </c>
      <c r="F33" s="174"/>
      <c r="G33" s="174"/>
      <c r="H33" s="175"/>
      <c r="I33" s="157" t="s">
        <v>47</v>
      </c>
      <c r="J33" s="158"/>
      <c r="K33" s="54" t="e">
        <f>VLOOKUP(I33,リスト!A54:B55,2,0)</f>
        <v>#N/A</v>
      </c>
      <c r="L33" s="187" t="s">
        <v>86</v>
      </c>
      <c r="M33" s="188"/>
    </row>
    <row r="34" spans="1:13" ht="16.2" x14ac:dyDescent="0.2">
      <c r="A34" s="29" t="s">
        <v>93</v>
      </c>
      <c r="B34" s="177"/>
      <c r="C34" s="53"/>
      <c r="D34" s="52" t="s">
        <v>32</v>
      </c>
      <c r="E34" s="155" t="s">
        <v>88</v>
      </c>
      <c r="F34" s="155"/>
      <c r="G34" s="156"/>
      <c r="H34" s="156"/>
      <c r="I34" s="172" t="s">
        <v>47</v>
      </c>
      <c r="J34" s="173"/>
      <c r="K34" s="54" t="str">
        <f>VLOOKUP(I34,リスト!A62:B64,2,0)</f>
        <v>－</v>
      </c>
      <c r="L34" s="187" t="s">
        <v>94</v>
      </c>
      <c r="M34" s="188"/>
    </row>
    <row r="35" spans="1:13" s="30" customFormat="1" ht="16.2" x14ac:dyDescent="0.2">
      <c r="A35" s="29" t="s">
        <v>95</v>
      </c>
      <c r="B35" s="186"/>
      <c r="C35" s="56"/>
      <c r="D35" s="55" t="s">
        <v>37</v>
      </c>
      <c r="E35" s="162" t="s">
        <v>96</v>
      </c>
      <c r="F35" s="162"/>
      <c r="G35" s="163"/>
      <c r="H35" s="163"/>
      <c r="I35" s="257" t="s">
        <v>47</v>
      </c>
      <c r="J35" s="258"/>
      <c r="K35" s="57" t="str">
        <f>VLOOKUP(I35,リスト!A66:B68,2,0)</f>
        <v>－</v>
      </c>
      <c r="L35" s="60"/>
      <c r="M35" s="61"/>
    </row>
    <row r="36" spans="1:13" ht="16.2" x14ac:dyDescent="0.2">
      <c r="A36" s="148" t="s">
        <v>97</v>
      </c>
      <c r="B36" s="149"/>
      <c r="C36" s="149"/>
      <c r="D36" s="149"/>
      <c r="E36" s="149"/>
      <c r="F36" s="149"/>
      <c r="G36" s="149"/>
      <c r="H36" s="149"/>
      <c r="I36" s="149"/>
      <c r="J36" s="149"/>
      <c r="K36" s="149"/>
      <c r="L36" s="149"/>
      <c r="M36" s="150"/>
    </row>
    <row r="37" spans="1:13" ht="16.2" x14ac:dyDescent="0.2">
      <c r="A37" s="29" t="s">
        <v>98</v>
      </c>
      <c r="B37" s="176" t="s">
        <v>19</v>
      </c>
      <c r="C37" s="49"/>
      <c r="D37" s="48" t="s">
        <v>32</v>
      </c>
      <c r="E37" s="164" t="s">
        <v>99</v>
      </c>
      <c r="F37" s="165"/>
      <c r="G37" s="166"/>
      <c r="H37" s="166"/>
      <c r="I37" s="170" t="s">
        <v>47</v>
      </c>
      <c r="J37" s="171"/>
      <c r="K37" s="50" t="e">
        <f>VLOOKUP(I37,リスト!A71:B73,2,0)</f>
        <v>#N/A</v>
      </c>
      <c r="L37" s="253" t="s">
        <v>100</v>
      </c>
      <c r="M37" s="254"/>
    </row>
    <row r="38" spans="1:13" s="30" customFormat="1" ht="16.2" x14ac:dyDescent="0.2">
      <c r="A38" s="29" t="s">
        <v>101</v>
      </c>
      <c r="B38" s="177"/>
      <c r="C38" s="53"/>
      <c r="D38" s="52" t="s">
        <v>37</v>
      </c>
      <c r="E38" s="161" t="s">
        <v>102</v>
      </c>
      <c r="F38" s="155"/>
      <c r="G38" s="156"/>
      <c r="H38" s="156"/>
      <c r="I38" s="172" t="s">
        <v>47</v>
      </c>
      <c r="J38" s="173"/>
      <c r="K38" s="54" t="str">
        <f>VLOOKUP(I38,リスト!A75:B78,2,0)</f>
        <v>－</v>
      </c>
      <c r="L38" s="255"/>
      <c r="M38" s="256"/>
    </row>
    <row r="39" spans="1:13" s="30" customFormat="1" ht="16.2" x14ac:dyDescent="0.2">
      <c r="A39" s="29" t="s">
        <v>103</v>
      </c>
      <c r="B39" s="177" t="s">
        <v>24</v>
      </c>
      <c r="C39" s="53"/>
      <c r="D39" s="52" t="s">
        <v>32</v>
      </c>
      <c r="E39" s="248" t="s">
        <v>104</v>
      </c>
      <c r="F39" s="249"/>
      <c r="G39" s="249"/>
      <c r="H39" s="250"/>
      <c r="I39" s="157" t="s">
        <v>47</v>
      </c>
      <c r="J39" s="158"/>
      <c r="K39" s="54" t="str">
        <f>VLOOKUP(I39,リスト!A25:B28,2,0)</f>
        <v>－</v>
      </c>
      <c r="L39" s="187" t="s">
        <v>81</v>
      </c>
      <c r="M39" s="188"/>
    </row>
    <row r="40" spans="1:13" ht="16.2" x14ac:dyDescent="0.2">
      <c r="A40" s="31" t="s">
        <v>105</v>
      </c>
      <c r="B40" s="189"/>
      <c r="C40" s="62"/>
      <c r="D40" s="63" t="s">
        <v>37</v>
      </c>
      <c r="E40" s="245" t="s">
        <v>106</v>
      </c>
      <c r="F40" s="246"/>
      <c r="G40" s="246"/>
      <c r="H40" s="247"/>
      <c r="I40" s="262" t="s">
        <v>47</v>
      </c>
      <c r="J40" s="263"/>
      <c r="K40" s="57" t="str">
        <f>VLOOKUP(I40,リスト!A30:B32,2,0)</f>
        <v>－</v>
      </c>
      <c r="L40" s="239" t="s">
        <v>107</v>
      </c>
      <c r="M40" s="240"/>
    </row>
    <row r="41" spans="1:13" ht="16.2" x14ac:dyDescent="0.2">
      <c r="A41" s="148" t="s">
        <v>108</v>
      </c>
      <c r="B41" s="149"/>
      <c r="C41" s="149"/>
      <c r="D41" s="149"/>
      <c r="E41" s="149"/>
      <c r="F41" s="149"/>
      <c r="G41" s="149"/>
      <c r="H41" s="149"/>
      <c r="I41" s="149"/>
      <c r="J41" s="149"/>
      <c r="K41" s="149"/>
      <c r="L41" s="149"/>
      <c r="M41" s="150"/>
    </row>
    <row r="42" spans="1:13" ht="16.2" x14ac:dyDescent="0.2">
      <c r="A42" s="29" t="s">
        <v>109</v>
      </c>
      <c r="B42" s="44"/>
      <c r="C42" s="184" t="s">
        <v>110</v>
      </c>
      <c r="D42" s="185"/>
      <c r="E42" s="259" t="s">
        <v>111</v>
      </c>
      <c r="F42" s="260"/>
      <c r="G42" s="260"/>
      <c r="H42" s="260"/>
      <c r="I42" s="182" t="s">
        <v>112</v>
      </c>
      <c r="J42" s="183"/>
      <c r="K42" s="32" t="str">
        <f>VLOOKUP(I42,リスト!A80:B81,2,0)</f>
        <v>問題なし</v>
      </c>
      <c r="L42" s="242" t="s">
        <v>113</v>
      </c>
      <c r="M42" s="242"/>
    </row>
    <row r="43" spans="1:13" ht="7.5" customHeight="1" x14ac:dyDescent="0.2">
      <c r="L43" s="238"/>
      <c r="M43" s="238"/>
    </row>
    <row r="44" spans="1:13" ht="28.8" x14ac:dyDescent="0.2">
      <c r="A44" s="261" t="s">
        <v>114</v>
      </c>
      <c r="B44" s="261"/>
      <c r="C44" s="261"/>
      <c r="D44" s="72" t="s">
        <v>115</v>
      </c>
      <c r="E44" s="73" t="s">
        <v>116</v>
      </c>
      <c r="F44" s="251"/>
      <c r="G44" s="252"/>
      <c r="H44" s="74" t="s">
        <v>117</v>
      </c>
      <c r="I44" s="70"/>
      <c r="J44" s="70"/>
      <c r="K44" s="88" t="s">
        <v>118</v>
      </c>
      <c r="L44" s="241"/>
      <c r="M44" s="241"/>
    </row>
    <row r="45" spans="1:13" ht="11.4" customHeight="1" x14ac:dyDescent="0.2">
      <c r="L45" s="238"/>
      <c r="M45" s="238"/>
    </row>
    <row r="46" spans="1:13" ht="11.4" customHeight="1" x14ac:dyDescent="0.2"/>
    <row r="47" spans="1:13" ht="11.4" customHeight="1" x14ac:dyDescent="0.2"/>
    <row r="48" spans="1:13" ht="11.4" customHeight="1" x14ac:dyDescent="0.2">
      <c r="D48" s="33"/>
    </row>
    <row r="49" spans="4:9" ht="11.4" customHeight="1" x14ac:dyDescent="0.2">
      <c r="D49" s="33"/>
      <c r="I49" s="71"/>
    </row>
    <row r="50" spans="4:9" ht="11.4" customHeight="1" x14ac:dyDescent="0.2">
      <c r="I50" s="71"/>
    </row>
    <row r="51" spans="4:9" ht="11.4" customHeight="1" x14ac:dyDescent="0.2">
      <c r="I51" s="71"/>
    </row>
    <row r="52" spans="4:9" ht="11.4" customHeight="1" x14ac:dyDescent="0.2">
      <c r="G52" s="34"/>
      <c r="H52" s="34"/>
      <c r="I52" s="71"/>
    </row>
    <row r="53" spans="4:9" ht="11.4" customHeight="1" x14ac:dyDescent="0.2">
      <c r="G53" s="34"/>
      <c r="H53" s="34"/>
      <c r="I53" s="71"/>
    </row>
    <row r="54" spans="4:9" ht="11.4" customHeight="1" x14ac:dyDescent="0.2">
      <c r="D54" s="33"/>
      <c r="E54" s="33"/>
      <c r="F54" s="34"/>
      <c r="G54" s="34"/>
      <c r="H54" s="34"/>
      <c r="I54" s="71"/>
    </row>
    <row r="55" spans="4:9" ht="11.4" customHeight="1" x14ac:dyDescent="0.2"/>
    <row r="56" spans="4:9" ht="11.4" customHeight="1" x14ac:dyDescent="0.2"/>
    <row r="57" spans="4:9" ht="11.4" customHeight="1" x14ac:dyDescent="0.2"/>
    <row r="58" spans="4:9" ht="11.4" customHeight="1" x14ac:dyDescent="0.2"/>
    <row r="59" spans="4:9" ht="11.4" customHeight="1" x14ac:dyDescent="0.2"/>
    <row r="60" spans="4:9" ht="11.4" customHeight="1" x14ac:dyDescent="0.2"/>
    <row r="61" spans="4:9" ht="11.4" customHeight="1" x14ac:dyDescent="0.2"/>
    <row r="62" spans="4:9" ht="11.4" customHeight="1" x14ac:dyDescent="0.2"/>
    <row r="63" spans="4:9" ht="11.4" customHeight="1" x14ac:dyDescent="0.2"/>
    <row r="64" spans="4:9" ht="11.4" customHeight="1" x14ac:dyDescent="0.2"/>
    <row r="65" ht="11.4" customHeight="1" x14ac:dyDescent="0.2"/>
    <row r="66" ht="11.4" customHeight="1" x14ac:dyDescent="0.2"/>
    <row r="67" ht="11.4" customHeight="1" x14ac:dyDescent="0.2"/>
    <row r="68" ht="11.4" customHeight="1" x14ac:dyDescent="0.2"/>
    <row r="69" ht="11.4" customHeight="1" x14ac:dyDescent="0.2"/>
    <row r="70" ht="11.4" customHeight="1" x14ac:dyDescent="0.2"/>
    <row r="71" ht="11.4" customHeight="1" x14ac:dyDescent="0.2"/>
    <row r="72" ht="11.4" customHeight="1" x14ac:dyDescent="0.2"/>
    <row r="73" ht="11.4" customHeight="1" x14ac:dyDescent="0.2"/>
    <row r="74" ht="11.4" customHeight="1" x14ac:dyDescent="0.2"/>
  </sheetData>
  <dataConsolidate/>
  <mergeCells count="122">
    <mergeCell ref="L1:M1"/>
    <mergeCell ref="E24:H24"/>
    <mergeCell ref="E18:H18"/>
    <mergeCell ref="L20:M20"/>
    <mergeCell ref="L22:M22"/>
    <mergeCell ref="L24:M24"/>
    <mergeCell ref="L14:M14"/>
    <mergeCell ref="L13:M13"/>
    <mergeCell ref="I21:J21"/>
    <mergeCell ref="E20:H20"/>
    <mergeCell ref="L18:M18"/>
    <mergeCell ref="E23:H23"/>
    <mergeCell ref="L21:M21"/>
    <mergeCell ref="L16:M16"/>
    <mergeCell ref="E16:H16"/>
    <mergeCell ref="L11:M11"/>
    <mergeCell ref="I16:J16"/>
    <mergeCell ref="E12:H12"/>
    <mergeCell ref="L15:M15"/>
    <mergeCell ref="L2:M2"/>
    <mergeCell ref="L9:M9"/>
    <mergeCell ref="E15:H15"/>
    <mergeCell ref="L3:M3"/>
    <mergeCell ref="L4:M4"/>
    <mergeCell ref="L45:M45"/>
    <mergeCell ref="L39:M39"/>
    <mergeCell ref="L40:M40"/>
    <mergeCell ref="L43:M43"/>
    <mergeCell ref="L44:M44"/>
    <mergeCell ref="L42:M42"/>
    <mergeCell ref="L27:M27"/>
    <mergeCell ref="L28:M28"/>
    <mergeCell ref="L30:M30"/>
    <mergeCell ref="A29:M29"/>
    <mergeCell ref="A36:M36"/>
    <mergeCell ref="E40:H40"/>
    <mergeCell ref="I38:J38"/>
    <mergeCell ref="E39:H39"/>
    <mergeCell ref="F44:G44"/>
    <mergeCell ref="L37:M38"/>
    <mergeCell ref="L31:M31"/>
    <mergeCell ref="L34:M34"/>
    <mergeCell ref="I35:J35"/>
    <mergeCell ref="E42:H42"/>
    <mergeCell ref="I27:J27"/>
    <mergeCell ref="A44:C44"/>
    <mergeCell ref="I40:J40"/>
    <mergeCell ref="I34:J34"/>
    <mergeCell ref="E21:H21"/>
    <mergeCell ref="I17:J17"/>
    <mergeCell ref="E9:H9"/>
    <mergeCell ref="I22:J22"/>
    <mergeCell ref="E25:H25"/>
    <mergeCell ref="A19:M19"/>
    <mergeCell ref="I20:J20"/>
    <mergeCell ref="B16:B18"/>
    <mergeCell ref="B11:B15"/>
    <mergeCell ref="I23:J23"/>
    <mergeCell ref="E13:H13"/>
    <mergeCell ref="E17:H17"/>
    <mergeCell ref="C17:C18"/>
    <mergeCell ref="C12:C13"/>
    <mergeCell ref="C20:C21"/>
    <mergeCell ref="C14:C15"/>
    <mergeCell ref="L17:M17"/>
    <mergeCell ref="I11:J11"/>
    <mergeCell ref="A10:M10"/>
    <mergeCell ref="E11:H11"/>
    <mergeCell ref="L12:M12"/>
    <mergeCell ref="C2:D2"/>
    <mergeCell ref="C5:D5"/>
    <mergeCell ref="I5:J5"/>
    <mergeCell ref="I7:J7"/>
    <mergeCell ref="I8:J8"/>
    <mergeCell ref="I9:J9"/>
    <mergeCell ref="E14:H14"/>
    <mergeCell ref="E5:H5"/>
    <mergeCell ref="A3:C3"/>
    <mergeCell ref="I3:J3"/>
    <mergeCell ref="D3:F3"/>
    <mergeCell ref="C4:D4"/>
    <mergeCell ref="A6:M6"/>
    <mergeCell ref="E7:H7"/>
    <mergeCell ref="E8:H8"/>
    <mergeCell ref="L5:M5"/>
    <mergeCell ref="L7:M7"/>
    <mergeCell ref="B7:D7"/>
    <mergeCell ref="L8:M8"/>
    <mergeCell ref="I42:J42"/>
    <mergeCell ref="I39:J39"/>
    <mergeCell ref="A41:M41"/>
    <mergeCell ref="C42:D42"/>
    <mergeCell ref="B33:B35"/>
    <mergeCell ref="B37:B38"/>
    <mergeCell ref="E30:H30"/>
    <mergeCell ref="L33:M33"/>
    <mergeCell ref="B39:B40"/>
    <mergeCell ref="I30:J30"/>
    <mergeCell ref="A26:M26"/>
    <mergeCell ref="L25:M25"/>
    <mergeCell ref="L23:M23"/>
    <mergeCell ref="E22:H22"/>
    <mergeCell ref="I24:J24"/>
    <mergeCell ref="B27:B28"/>
    <mergeCell ref="E38:H38"/>
    <mergeCell ref="I33:J33"/>
    <mergeCell ref="E35:H35"/>
    <mergeCell ref="E34:H34"/>
    <mergeCell ref="E37:H37"/>
    <mergeCell ref="I28:J28"/>
    <mergeCell ref="E28:H28"/>
    <mergeCell ref="E27:H27"/>
    <mergeCell ref="I37:J37"/>
    <mergeCell ref="I31:J31"/>
    <mergeCell ref="E33:H33"/>
    <mergeCell ref="E31:H31"/>
    <mergeCell ref="E32:H32"/>
    <mergeCell ref="I32:J32"/>
    <mergeCell ref="B30:B32"/>
    <mergeCell ref="I25:J25"/>
    <mergeCell ref="B20:B25"/>
    <mergeCell ref="C22:C23"/>
  </mergeCells>
  <phoneticPr fontId="2"/>
  <conditionalFormatting sqref="K1">
    <cfRule type="expression" dxfId="32" priority="1" stopIfTrue="1">
      <formula>NOT(ISERROR(SEARCH("×",K1)))</formula>
    </cfRule>
    <cfRule type="expression" dxfId="31" priority="2" stopIfTrue="1">
      <formula>LEFT(K1,LEN("次"))="次"</formula>
    </cfRule>
  </conditionalFormatting>
  <conditionalFormatting sqref="K7 K8:L9 K11:K18 K20:K25 K21:L23 K27:K28 K30:K35 K37:K40 K42 K2:L2 K3 K4:L4 K5 K43:L43 K45:L45 K56:L56 K61:L65535">
    <cfRule type="expression" dxfId="30" priority="6" stopIfTrue="1">
      <formula>NOT(ISERROR(SEARCH("×",K2)))</formula>
    </cfRule>
  </conditionalFormatting>
  <conditionalFormatting sqref="K7:K9 K11:K18 K20:K25 K27:K28 K30:K35 K37:K40 K42">
    <cfRule type="containsErrors" dxfId="29" priority="4" stopIfTrue="1">
      <formula>ISERROR(K7)</formula>
    </cfRule>
  </conditionalFormatting>
  <conditionalFormatting sqref="K2:L2 K3 K4:L4 K5 K7:K9 K11:K17 K20:K25 K27:K28 K43:L43 K45:L45 K56:L56 K61:L65535 N44">
    <cfRule type="expression" dxfId="28" priority="8" stopIfTrue="1">
      <formula>LEFT(K2,LEN("次"))="次"</formula>
    </cfRule>
  </conditionalFormatting>
  <dataValidations count="19">
    <dataValidation type="list" allowBlank="1" showInputMessage="1" showErrorMessage="1" sqref="I8:J9 I11:I15 J11" xr:uid="{00000000-0002-0000-0000-000001000000}">
      <formula1>"○,×"</formula1>
    </dataValidation>
    <dataValidation type="list" allowBlank="1" showInputMessage="1" showErrorMessage="1" sqref="I16:J17" xr:uid="{00000000-0002-0000-0000-000002000000}">
      <formula1>"○,×,表示なし"</formula1>
    </dataValidation>
    <dataValidation type="list" allowBlank="1" showInputMessage="1" showErrorMessage="1" sqref="I24:J24 I39:J39 I28:J28" xr:uid="{00000000-0002-0000-0000-000003000000}">
      <formula1>"４ｃｍ×１０ｃｍ以内,実面積で４０平方ｃｍ以内,実面積で４０平方ｃｍを超過,表示なし"</formula1>
    </dataValidation>
    <dataValidation type="list" allowBlank="1" showInputMessage="1" showErrorMessage="1" sqref="I25:J25" xr:uid="{00000000-0002-0000-0000-000005000000}">
      <formula1>"同一チームと認められる表示,チーム名と異なる文字・数字を含む表示,表示なし"</formula1>
    </dataValidation>
    <dataValidation type="list" allowBlank="1" showInputMessage="1" showErrorMessage="1" sqref="I27:J27" xr:uid="{00000000-0002-0000-0000-000007000000}">
      <formula1>"左袖または左胸に表示,左袖と左胸に表示,左袖または左胸以外に表示,表示なし"</formula1>
    </dataValidation>
    <dataValidation type="list" allowBlank="1" showInputMessage="1" showErrorMessage="1" sqref="I31:J32" xr:uid="{00000000-0002-0000-0000-000009000000}">
      <formula1>"右胸または左胸１箇所,右胸または左胸を含む複数箇所,右胸または左胸以外の場所,表示なし"</formula1>
    </dataValidation>
    <dataValidation type="list" allowBlank="1" showInputMessage="1" showErrorMessage="1" sqref="I34:J34" xr:uid="{00000000-0002-0000-0000-00000A000000}">
      <formula1>"何れか１箇所,複数箇所,表示なし"</formula1>
    </dataValidation>
    <dataValidation type="list" allowBlank="1" showInputMessage="1" showErrorMessage="1" sqref="I37:J37" xr:uid="{00000000-0002-0000-0000-00000C000000}">
      <formula1>"袖部に１箇所のみ表示,袖部に複数箇所表示,袖部以外に表示,表示なし"</formula1>
    </dataValidation>
    <dataValidation type="list" allowBlank="1" showInputMessage="1" showErrorMessage="1" sqref="I38:J38" xr:uid="{00000000-0002-0000-0000-00000D000000}">
      <formula1>"前面に１箇所のみ表示,前面に複数箇所表示,後面に表示,表示なし"</formula1>
    </dataValidation>
    <dataValidation type="list" allowBlank="1" showInputMessage="1" showErrorMessage="1" sqref="I40:J40" xr:uid="{00000000-0002-0000-0000-00000E000000}">
      <formula1>"実面積で２０平方ｃｍ以内,実面積で２０平方ｃｍを超過,表示なし"</formula1>
    </dataValidation>
    <dataValidation type="list" allowBlank="1" showInputMessage="1" showErrorMessage="1" sqref="I42:J42" xr:uid="{00000000-0002-0000-0000-00000F000000}">
      <formula1>"判断困難な事案が存在した,判断困難な事案は存在しなかった"</formula1>
    </dataValidation>
    <dataValidation type="list" allowBlank="1" showInputMessage="1" showErrorMessage="1" sqref="I20:J21" xr:uid="{00000000-0002-0000-0000-000011000000}">
      <formula1>"前面選手番号上部のみ,左胸または右胸と選手番号上部,左胸または右胸のみ,その他の場所,表示なし"</formula1>
    </dataValidation>
    <dataValidation type="list" allowBlank="1" showInputMessage="1" showErrorMessage="1" sqref="I22:J23" xr:uid="{00000000-0002-0000-0000-000012000000}">
      <formula1>"背面選手番号上部,選手番号上部以外の背面,表示なし"</formula1>
    </dataValidation>
    <dataValidation type="list" allowBlank="1" showInputMessage="1" showErrorMessage="1" sqref="H3" xr:uid="{00000000-0002-0000-0000-000013000000}">
      <formula1>"北海道,青森県,岩手県,宮城県,秋田県,山形県,福島県,茨城県,栃木県,群馬県,埼玉県,千葉県,東京都,神奈川県,山梨県,新潟県,富山県,石川県,福井県,長野県,岐阜県,静岡県,愛知県,三重県,滋賀県,京都府,大阪府,兵庫県,奈良県,和歌山県,鳥取県,島根県,岡山県,広島県,山口県,徳島県,香川県,愛媛県,高知県,福岡県,佐賀県,長崎県,熊本県,大分県,宮崎県,鹿児島県,沖縄県"</formula1>
    </dataValidation>
    <dataValidation type="list" allowBlank="1" showInputMessage="1" showErrorMessage="1" sqref="I7:J7" xr:uid="{00000000-0002-0000-0000-000000000000}">
      <formula1>"シャツのみ統一,パンツのみ統一,シャツ・パンツ共に統一,統一されていない"</formula1>
    </dataValidation>
    <dataValidation type="list" allowBlank="1" showInputMessage="1" showErrorMessage="1" sqref="I23:J23 I21:J21" xr:uid="{00000000-0002-0000-0000-000004000000}">
      <formula1>"６ｃｍ×３０ｃｍ以内,幅３０ｃｍを超過,高さ６ｃｍを超過,表示なし"</formula1>
    </dataValidation>
    <dataValidation type="list" allowBlank="1" showInputMessage="1" showErrorMessage="1" sqref="I30:J30 I33:J33" xr:uid="{00000000-0002-0000-0000-000008000000}">
      <formula1>"選手全員統一,一部不揃い,表示なし"</formula1>
    </dataValidation>
    <dataValidation type="list" allowBlank="1" showInputMessage="1" showErrorMessage="1" sqref="I35:J35 I32:J32" xr:uid="{00000000-0002-0000-0000-00000B000000}">
      <formula1>"実面積で２５平方ｃｍ以内,実面積で２５平方ｃｍを超過,表示なし"</formula1>
    </dataValidation>
    <dataValidation allowBlank="1" showDropDown="1" showInputMessage="1" showErrorMessage="1" sqref="J12:J15 J18" xr:uid="{604E9C4D-31E8-4DA1-806C-84260981E5C6}"/>
  </dataValidations>
  <printOptions horizontalCentered="1"/>
  <pageMargins left="0" right="0" top="0.19685039370078741" bottom="0.19685039370078741" header="0.31496062992125984" footer="0.31496062992125984"/>
  <pageSetup paperSize="9" scale="76" fitToWidth="0" fitToHeight="0" orientation="landscape" r:id="rId1"/>
  <headerFooter alignWithMargins="0"/>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828668-8FFF-4166-ACFC-05E6787C6BE3}">
  <sheetPr>
    <pageSetUpPr fitToPage="1"/>
  </sheetPr>
  <dimension ref="A1:P72"/>
  <sheetViews>
    <sheetView tabSelected="1" view="pageBreakPreview" zoomScaleNormal="100" zoomScaleSheetLayoutView="100" workbookViewId="0">
      <pane ySplit="7" topLeftCell="A8" activePane="bottomLeft" state="frozen"/>
      <selection pane="bottomLeft" sqref="A1:F1"/>
    </sheetView>
  </sheetViews>
  <sheetFormatPr defaultColWidth="9" defaultRowHeight="11.1" customHeight="1" x14ac:dyDescent="0.2"/>
  <cols>
    <col min="1" max="1" width="2.44140625" style="25" customWidth="1"/>
    <col min="2" max="2" width="8.21875" style="25" customWidth="1"/>
    <col min="3" max="3" width="7.44140625" style="99" customWidth="1"/>
    <col min="4" max="4" width="10.21875" style="26" customWidth="1"/>
    <col min="5" max="5" width="15.6640625" style="26" customWidth="1"/>
    <col min="6" max="6" width="13.109375" style="26" customWidth="1"/>
    <col min="7" max="7" width="12.44140625" style="26" customWidth="1"/>
    <col min="8" max="8" width="16.6640625" style="26" customWidth="1"/>
    <col min="9" max="9" width="28.44140625" style="65" customWidth="1"/>
    <col min="10" max="10" width="12.21875" style="65" customWidth="1"/>
    <col min="11" max="11" width="14.21875" style="92" customWidth="1"/>
    <col min="12" max="12" width="11.21875" style="27" customWidth="1"/>
    <col min="13" max="16384" width="9" style="24"/>
  </cols>
  <sheetData>
    <row r="1" spans="1:16" ht="22.2" x14ac:dyDescent="0.2">
      <c r="A1" s="318" t="s">
        <v>0</v>
      </c>
      <c r="B1" s="318"/>
      <c r="C1" s="318"/>
      <c r="D1" s="318"/>
      <c r="E1" s="318"/>
      <c r="F1" s="318"/>
      <c r="G1" s="40"/>
      <c r="H1" s="35"/>
      <c r="I1" s="64"/>
      <c r="J1" s="64"/>
      <c r="K1" s="91"/>
      <c r="L1" s="106"/>
    </row>
    <row r="2" spans="1:16" ht="7.5" customHeight="1" x14ac:dyDescent="0.2">
      <c r="C2" s="192"/>
      <c r="D2" s="192"/>
    </row>
    <row r="3" spans="1:16" ht="22.5" customHeight="1" x14ac:dyDescent="0.2">
      <c r="A3" s="204" t="s">
        <v>119</v>
      </c>
      <c r="B3" s="205"/>
      <c r="C3" s="206"/>
      <c r="D3" s="317"/>
      <c r="E3" s="317"/>
      <c r="F3" s="317"/>
      <c r="G3" s="41" t="s">
        <v>120</v>
      </c>
      <c r="H3" s="107"/>
      <c r="I3" s="110" t="s">
        <v>5</v>
      </c>
      <c r="J3" s="42" t="s">
        <v>6</v>
      </c>
      <c r="K3" s="333">
        <v>45292</v>
      </c>
      <c r="L3" s="334"/>
      <c r="M3" s="102" t="s">
        <v>121</v>
      </c>
    </row>
    <row r="4" spans="1:16" ht="7.5" customHeight="1" x14ac:dyDescent="0.2">
      <c r="C4" s="335"/>
      <c r="D4" s="335"/>
    </row>
    <row r="5" spans="1:16" s="40" customFormat="1" ht="18" customHeight="1" x14ac:dyDescent="0.2">
      <c r="A5" s="331" t="s">
        <v>124</v>
      </c>
      <c r="B5" s="332"/>
      <c r="C5" s="332"/>
      <c r="D5" s="332"/>
      <c r="E5" s="332"/>
      <c r="F5" s="332"/>
      <c r="G5" s="332"/>
      <c r="H5" s="332"/>
      <c r="I5" s="332"/>
      <c r="J5" s="332"/>
      <c r="K5" s="332"/>
      <c r="L5" s="332"/>
    </row>
    <row r="6" spans="1:16" ht="7.5" customHeight="1" x14ac:dyDescent="0.2">
      <c r="C6" s="192"/>
      <c r="D6" s="192"/>
      <c r="L6" s="95"/>
    </row>
    <row r="7" spans="1:16" s="28" customFormat="1" ht="18" x14ac:dyDescent="0.2">
      <c r="A7" s="336" t="s">
        <v>122</v>
      </c>
      <c r="B7" s="337"/>
      <c r="C7" s="337"/>
      <c r="D7" s="338"/>
      <c r="E7" s="203" t="s">
        <v>9</v>
      </c>
      <c r="F7" s="203"/>
      <c r="G7" s="203"/>
      <c r="H7" s="203"/>
      <c r="I7" s="108" t="s">
        <v>12</v>
      </c>
      <c r="J7" s="195" t="s">
        <v>123</v>
      </c>
      <c r="K7" s="196"/>
      <c r="L7" s="93" t="s">
        <v>11</v>
      </c>
    </row>
    <row r="8" spans="1:16" s="40" customFormat="1" ht="30" x14ac:dyDescent="0.2">
      <c r="A8" s="321" t="s">
        <v>14</v>
      </c>
      <c r="B8" s="365"/>
      <c r="C8" s="365"/>
      <c r="D8" s="366"/>
      <c r="E8" s="324" t="s">
        <v>379</v>
      </c>
      <c r="F8" s="292"/>
      <c r="G8" s="325"/>
      <c r="H8" s="325"/>
      <c r="I8" s="142" t="s">
        <v>125</v>
      </c>
      <c r="J8" s="326"/>
      <c r="K8" s="327"/>
      <c r="L8" s="113" t="str">
        <f>IF(ISBLANK($J$8),"",VLOOKUP(J8,リスト!$A$7:$B$10,2,0))</f>
        <v/>
      </c>
    </row>
    <row r="9" spans="1:16" ht="18" x14ac:dyDescent="0.2">
      <c r="A9" s="353" t="s">
        <v>19</v>
      </c>
      <c r="B9" s="354"/>
      <c r="C9" s="90"/>
      <c r="D9" s="90"/>
      <c r="E9" s="89"/>
      <c r="F9" s="89"/>
      <c r="G9" s="89"/>
      <c r="H9" s="89"/>
      <c r="I9" s="89"/>
      <c r="J9" s="120"/>
      <c r="K9" s="121"/>
      <c r="L9" s="112"/>
    </row>
    <row r="10" spans="1:16" s="83" customFormat="1" ht="18.600000000000001" customHeight="1" x14ac:dyDescent="0.2">
      <c r="A10" s="100"/>
      <c r="B10" s="271" t="s">
        <v>20</v>
      </c>
      <c r="C10" s="272"/>
      <c r="D10" s="273"/>
      <c r="E10" s="291" t="s">
        <v>21</v>
      </c>
      <c r="F10" s="292"/>
      <c r="G10" s="325"/>
      <c r="H10" s="325"/>
      <c r="I10" s="96"/>
      <c r="J10" s="328"/>
      <c r="K10" s="329"/>
      <c r="L10" s="113" t="str">
        <f>IF(ISBLANK($J$10),"",VLOOKUP(J10,リスト!$A$12:$B$13,2,0))</f>
        <v/>
      </c>
    </row>
    <row r="11" spans="1:16" ht="18.600000000000001" customHeight="1" x14ac:dyDescent="0.2">
      <c r="A11" s="100"/>
      <c r="B11" s="319" t="s">
        <v>126</v>
      </c>
      <c r="C11" s="330" t="s">
        <v>28</v>
      </c>
      <c r="D11" s="278"/>
      <c r="E11" s="309" t="s">
        <v>127</v>
      </c>
      <c r="F11" s="309"/>
      <c r="G11" s="310"/>
      <c r="H11" s="310"/>
      <c r="I11" s="94"/>
      <c r="J11" s="322"/>
      <c r="K11" s="323"/>
      <c r="L11" s="114" t="str">
        <f>IF(ISBLANK($J$11),"",VLOOKUP(J11,リスト!$A$12:$B$13,2,0))</f>
        <v/>
      </c>
    </row>
    <row r="12" spans="1:16" ht="18.600000000000001" customHeight="1" x14ac:dyDescent="0.2">
      <c r="A12" s="100"/>
      <c r="B12" s="320"/>
      <c r="C12" s="281" t="s">
        <v>31</v>
      </c>
      <c r="D12" s="104" t="s">
        <v>32</v>
      </c>
      <c r="E12" s="300" t="s">
        <v>128</v>
      </c>
      <c r="F12" s="300"/>
      <c r="G12" s="301"/>
      <c r="H12" s="301"/>
      <c r="I12" s="131" t="s">
        <v>35</v>
      </c>
      <c r="J12" s="122"/>
      <c r="K12" s="123" t="s">
        <v>129</v>
      </c>
      <c r="L12" s="115" t="str">
        <f>IF(ISBLANK($J$12),"",IF(J12&gt;=5,"○","×"))</f>
        <v/>
      </c>
    </row>
    <row r="13" spans="1:16" ht="18.600000000000001" customHeight="1" x14ac:dyDescent="0.2">
      <c r="A13" s="100"/>
      <c r="B13" s="320"/>
      <c r="C13" s="281"/>
      <c r="D13" s="104" t="s">
        <v>37</v>
      </c>
      <c r="E13" s="300" t="s">
        <v>38</v>
      </c>
      <c r="F13" s="300"/>
      <c r="G13" s="301"/>
      <c r="H13" s="301"/>
      <c r="I13" s="131" t="s">
        <v>130</v>
      </c>
      <c r="J13" s="122"/>
      <c r="K13" s="123" t="s">
        <v>131</v>
      </c>
      <c r="L13" s="115" t="str">
        <f>IF(ISBLANK($J$13),"",IF(AND(J13&gt;=12,J13&lt;=20),"○","×"))</f>
        <v/>
      </c>
      <c r="P13" s="18"/>
    </row>
    <row r="14" spans="1:16" ht="18.600000000000001" customHeight="1" x14ac:dyDescent="0.2">
      <c r="A14" s="100"/>
      <c r="B14" s="320"/>
      <c r="C14" s="281" t="s">
        <v>41</v>
      </c>
      <c r="D14" s="104" t="s">
        <v>32</v>
      </c>
      <c r="E14" s="300" t="s">
        <v>128</v>
      </c>
      <c r="F14" s="300"/>
      <c r="G14" s="301"/>
      <c r="H14" s="301"/>
      <c r="I14" s="131" t="s">
        <v>35</v>
      </c>
      <c r="J14" s="122"/>
      <c r="K14" s="123" t="s">
        <v>131</v>
      </c>
      <c r="L14" s="115" t="str">
        <f>IF(ISBLANK($J$14),"",IF(J14&gt;=5,"○","×"))</f>
        <v/>
      </c>
    </row>
    <row r="15" spans="1:16" ht="18.600000000000001" customHeight="1" x14ac:dyDescent="0.2">
      <c r="A15" s="100"/>
      <c r="B15" s="321"/>
      <c r="C15" s="279"/>
      <c r="D15" s="105" t="s">
        <v>37</v>
      </c>
      <c r="E15" s="289" t="s">
        <v>38</v>
      </c>
      <c r="F15" s="289"/>
      <c r="G15" s="290"/>
      <c r="H15" s="290"/>
      <c r="I15" s="132" t="s">
        <v>132</v>
      </c>
      <c r="J15" s="124"/>
      <c r="K15" s="125" t="s">
        <v>131</v>
      </c>
      <c r="L15" s="116" t="str">
        <f>IF(ISBLANK($J$15),"",IF(J15=20,"○","×"))</f>
        <v/>
      </c>
    </row>
    <row r="16" spans="1:16" ht="18.600000000000001" customHeight="1" x14ac:dyDescent="0.2">
      <c r="A16" s="100"/>
      <c r="B16" s="306" t="s">
        <v>133</v>
      </c>
      <c r="C16" s="274" t="s">
        <v>70</v>
      </c>
      <c r="D16" s="276"/>
      <c r="E16" s="290" t="s">
        <v>134</v>
      </c>
      <c r="F16" s="341"/>
      <c r="G16" s="341"/>
      <c r="H16" s="341"/>
      <c r="I16" s="133" t="s">
        <v>73</v>
      </c>
      <c r="J16" s="342"/>
      <c r="K16" s="343"/>
      <c r="L16" s="116" t="str">
        <f>IF(ISBLANK($J$16),"",VLOOKUP(J16,リスト!A44:B46,2,0))</f>
        <v/>
      </c>
    </row>
    <row r="17" spans="1:16" ht="18.600000000000001" customHeight="1" x14ac:dyDescent="0.2">
      <c r="A17" s="100"/>
      <c r="B17" s="307"/>
      <c r="C17" s="362" t="s">
        <v>31</v>
      </c>
      <c r="D17" s="103" t="s">
        <v>32</v>
      </c>
      <c r="E17" s="309" t="s">
        <v>136</v>
      </c>
      <c r="F17" s="309"/>
      <c r="G17" s="310"/>
      <c r="H17" s="310"/>
      <c r="I17" s="134"/>
      <c r="J17" s="311"/>
      <c r="K17" s="312"/>
      <c r="L17" s="114" t="str">
        <f>IF(ISBLANK($J$17),"",VLOOKUP(J17,リスト!A16:B20,2,0))</f>
        <v/>
      </c>
    </row>
    <row r="18" spans="1:16" ht="18.600000000000001" customHeight="1" x14ac:dyDescent="0.2">
      <c r="A18" s="100"/>
      <c r="B18" s="307"/>
      <c r="C18" s="363"/>
      <c r="D18" s="295" t="s">
        <v>37</v>
      </c>
      <c r="E18" s="300" t="s">
        <v>138</v>
      </c>
      <c r="F18" s="300"/>
      <c r="G18" s="301"/>
      <c r="H18" s="301"/>
      <c r="I18" s="135"/>
      <c r="J18" s="313"/>
      <c r="K18" s="314"/>
      <c r="L18" s="115" t="str">
        <f>IF(ISBLANK($J$17),"",IF(OR($J$17=リスト!$A$17,$J$17=リスト!$A$18),IF(J18&lt;&gt;"",VLOOKUP(J18,リスト!A34:B36,2,0),""),"－"))</f>
        <v/>
      </c>
    </row>
    <row r="19" spans="1:16" ht="18.600000000000001" customHeight="1" x14ac:dyDescent="0.2">
      <c r="A19" s="100"/>
      <c r="B19" s="307"/>
      <c r="C19" s="363"/>
      <c r="D19" s="296"/>
      <c r="E19" s="344" t="s">
        <v>140</v>
      </c>
      <c r="F19" s="345"/>
      <c r="G19" s="345"/>
      <c r="H19" s="345"/>
      <c r="I19" s="135"/>
      <c r="J19" s="126"/>
      <c r="K19" s="123" t="s">
        <v>129</v>
      </c>
      <c r="L19" s="298" t="str">
        <f>IF(ISBLANK($J$17),"",IF(OR($J$17=リスト!A17,$J$17=リスト!A18),  IF(ISBLANK(J18),"",IF(J18&lt;&gt;リスト!A36,"－",IF(ISBLANK(J19),"",IF(AND(J20&lt;=(J19/2),J19&lt;=30),"○","×")))),"－"))</f>
        <v/>
      </c>
      <c r="P19" s="18"/>
    </row>
    <row r="20" spans="1:16" ht="18.600000000000001" customHeight="1" x14ac:dyDescent="0.2">
      <c r="A20" s="100"/>
      <c r="B20" s="307"/>
      <c r="C20" s="363"/>
      <c r="D20" s="296"/>
      <c r="E20" s="344" t="s">
        <v>141</v>
      </c>
      <c r="F20" s="345"/>
      <c r="G20" s="345"/>
      <c r="H20" s="345"/>
      <c r="I20" s="136" t="s">
        <v>142</v>
      </c>
      <c r="J20" s="126"/>
      <c r="K20" s="123" t="s">
        <v>129</v>
      </c>
      <c r="L20" s="299"/>
      <c r="P20" s="18"/>
    </row>
    <row r="21" spans="1:16" ht="18.600000000000001" customHeight="1" x14ac:dyDescent="0.2">
      <c r="A21" s="100"/>
      <c r="B21" s="307"/>
      <c r="C21" s="364"/>
      <c r="D21" s="297"/>
      <c r="E21" s="300" t="s">
        <v>143</v>
      </c>
      <c r="F21" s="300"/>
      <c r="G21" s="301"/>
      <c r="H21" s="301"/>
      <c r="I21" s="131"/>
      <c r="J21" s="313"/>
      <c r="K21" s="314"/>
      <c r="L21" s="115" t="str">
        <f>IF(ISBLANK($J$17),"",IF(OR($J$17=リスト!A18,$J$17=リスト!A19), IF(ISBLANK(J21),"",VLOOKUP(J21,リスト!A25:B27,2,FALSE)),"－"))</f>
        <v/>
      </c>
    </row>
    <row r="22" spans="1:16" ht="18.600000000000001" customHeight="1" x14ac:dyDescent="0.2">
      <c r="A22" s="100"/>
      <c r="B22" s="307"/>
      <c r="C22" s="281" t="s">
        <v>41</v>
      </c>
      <c r="D22" s="104" t="s">
        <v>32</v>
      </c>
      <c r="E22" s="300" t="s">
        <v>145</v>
      </c>
      <c r="F22" s="300"/>
      <c r="G22" s="301"/>
      <c r="H22" s="301"/>
      <c r="I22" s="136"/>
      <c r="J22" s="302"/>
      <c r="K22" s="303"/>
      <c r="L22" s="115" t="str">
        <f>IF(ISBLANK($J$22),"",VLOOKUP(J22,リスト!A22:B24,2,0))</f>
        <v/>
      </c>
    </row>
    <row r="23" spans="1:16" ht="18.600000000000001" customHeight="1" x14ac:dyDescent="0.2">
      <c r="A23" s="100"/>
      <c r="B23" s="307"/>
      <c r="C23" s="281"/>
      <c r="D23" s="295" t="s">
        <v>37</v>
      </c>
      <c r="E23" s="300" t="s">
        <v>147</v>
      </c>
      <c r="F23" s="300"/>
      <c r="G23" s="301"/>
      <c r="H23" s="301"/>
      <c r="I23" s="135"/>
      <c r="J23" s="313"/>
      <c r="K23" s="314"/>
      <c r="L23" s="117" t="str">
        <f>IF(J22="表示なし","－",IF(ISBLANK($J$23),"",VLOOKUP(J23,リスト!A33:B36,2,0)))</f>
        <v/>
      </c>
    </row>
    <row r="24" spans="1:16" ht="18.600000000000001" customHeight="1" x14ac:dyDescent="0.2">
      <c r="A24" s="100"/>
      <c r="B24" s="307"/>
      <c r="C24" s="281"/>
      <c r="D24" s="296"/>
      <c r="E24" s="344" t="s">
        <v>140</v>
      </c>
      <c r="F24" s="345"/>
      <c r="G24" s="345"/>
      <c r="H24" s="345"/>
      <c r="I24" s="135"/>
      <c r="J24" s="126"/>
      <c r="K24" s="123" t="s">
        <v>129</v>
      </c>
      <c r="L24" s="346" t="str">
        <f>IF(ISBLANK(J22),"",IF(J23&lt;&gt;リスト!A36,"－",IF(ISBLANK(J24),"",IF(AND(J25&lt;=(J24/2),J24&lt;=30),"○","×"))))</f>
        <v/>
      </c>
    </row>
    <row r="25" spans="1:16" ht="18.600000000000001" customHeight="1" x14ac:dyDescent="0.2">
      <c r="A25" s="100"/>
      <c r="B25" s="308"/>
      <c r="C25" s="281"/>
      <c r="D25" s="297"/>
      <c r="E25" s="344" t="s">
        <v>148</v>
      </c>
      <c r="F25" s="345"/>
      <c r="G25" s="345"/>
      <c r="H25" s="345"/>
      <c r="I25" s="140" t="s">
        <v>149</v>
      </c>
      <c r="J25" s="126"/>
      <c r="K25" s="123" t="s">
        <v>129</v>
      </c>
      <c r="L25" s="347"/>
    </row>
    <row r="26" spans="1:16" ht="18.600000000000001" customHeight="1" x14ac:dyDescent="0.2">
      <c r="A26" s="100"/>
      <c r="B26" s="306" t="s">
        <v>150</v>
      </c>
      <c r="C26" s="277" t="s">
        <v>151</v>
      </c>
      <c r="D26" s="278"/>
      <c r="E26" s="316" t="s">
        <v>76</v>
      </c>
      <c r="F26" s="316"/>
      <c r="G26" s="316"/>
      <c r="H26" s="316"/>
      <c r="I26" s="137" t="s">
        <v>78</v>
      </c>
      <c r="J26" s="311"/>
      <c r="K26" s="312"/>
      <c r="L26" s="114" t="str">
        <f>IF(ISBLANK(J26),"",VLOOKUP(J26,リスト!A48:B51,2,0))</f>
        <v/>
      </c>
    </row>
    <row r="27" spans="1:16" ht="18.600000000000001" customHeight="1" x14ac:dyDescent="0.2">
      <c r="A27" s="100"/>
      <c r="B27" s="315"/>
      <c r="C27" s="279" t="s">
        <v>37</v>
      </c>
      <c r="D27" s="280"/>
      <c r="E27" s="289" t="s">
        <v>153</v>
      </c>
      <c r="F27" s="289"/>
      <c r="G27" s="290"/>
      <c r="H27" s="290"/>
      <c r="I27" s="132" t="s">
        <v>154</v>
      </c>
      <c r="J27" s="339"/>
      <c r="K27" s="340"/>
      <c r="L27" s="116" t="str">
        <f>IF(ISBLANK(J26),"",IF(J26="表示なし","－",IF(ISBLANK(J27),"",IF(J26&lt;&gt;リスト!A49,"",IF(J27="表示なし","",VLOOKUP(J27,リスト!A25:B28,2,0))))))</f>
        <v/>
      </c>
    </row>
    <row r="28" spans="1:16" s="30" customFormat="1" ht="18.600000000000001" customHeight="1" x14ac:dyDescent="0.2">
      <c r="A28" s="100"/>
      <c r="B28" s="355" t="s">
        <v>155</v>
      </c>
      <c r="C28" s="277" t="s">
        <v>84</v>
      </c>
      <c r="D28" s="278"/>
      <c r="E28" s="301" t="s">
        <v>156</v>
      </c>
      <c r="F28" s="356"/>
      <c r="G28" s="356"/>
      <c r="H28" s="356"/>
      <c r="I28" s="137" t="s">
        <v>157</v>
      </c>
      <c r="J28" s="311"/>
      <c r="K28" s="312"/>
      <c r="L28" s="114" t="str">
        <f>IF(ISBLANK(J28),"",VLOOKUP(J28,リスト!A53:B55,2,0))</f>
        <v/>
      </c>
    </row>
    <row r="29" spans="1:16" ht="18.600000000000001" customHeight="1" x14ac:dyDescent="0.2">
      <c r="A29" s="100"/>
      <c r="B29" s="177"/>
      <c r="C29" s="281" t="s">
        <v>32</v>
      </c>
      <c r="D29" s="282"/>
      <c r="E29" s="300" t="s">
        <v>88</v>
      </c>
      <c r="F29" s="300"/>
      <c r="G29" s="301"/>
      <c r="H29" s="301"/>
      <c r="I29" s="131" t="s">
        <v>89</v>
      </c>
      <c r="J29" s="304"/>
      <c r="K29" s="305"/>
      <c r="L29" s="115" t="str">
        <f>IF(ISBLANK(J28),"",IF(J28&lt;&gt;"選手全員統一","－",IF(ISBLANK(J29),"",VLOOKUP(J29,リスト!A57:B59,2,0))))</f>
        <v/>
      </c>
    </row>
    <row r="30" spans="1:16" ht="18.600000000000001" customHeight="1" x14ac:dyDescent="0.2">
      <c r="A30" s="100"/>
      <c r="B30" s="177"/>
      <c r="C30" s="279" t="s">
        <v>37</v>
      </c>
      <c r="D30" s="280"/>
      <c r="E30" s="300" t="s">
        <v>160</v>
      </c>
      <c r="F30" s="300"/>
      <c r="G30" s="301"/>
      <c r="H30" s="301"/>
      <c r="I30" s="138"/>
      <c r="J30" s="304"/>
      <c r="K30" s="305"/>
      <c r="L30" s="115" t="str">
        <f>IF(ISBLANK(J28),"",IF(J28&lt;&gt;"選手全員統一","－",IF(ISBLANK(J30),"",VLOOKUP(J30,リスト!A66:B68,2,0))))</f>
        <v/>
      </c>
    </row>
    <row r="31" spans="1:16" ht="18.600000000000001" customHeight="1" x14ac:dyDescent="0.2">
      <c r="A31" s="100"/>
      <c r="B31" s="371" t="s">
        <v>97</v>
      </c>
      <c r="C31" s="277" t="s">
        <v>151</v>
      </c>
      <c r="D31" s="278"/>
      <c r="E31" s="164" t="s">
        <v>162</v>
      </c>
      <c r="F31" s="165"/>
      <c r="G31" s="166"/>
      <c r="H31" s="166"/>
      <c r="I31" s="348" t="s">
        <v>163</v>
      </c>
      <c r="J31" s="375"/>
      <c r="K31" s="376"/>
      <c r="L31" s="114" t="str">
        <f>IF(ISBLANK(J31),"",VLOOKUP(J31,リスト!A70:B73,2,0))</f>
        <v/>
      </c>
    </row>
    <row r="32" spans="1:16" s="30" customFormat="1" ht="18.600000000000001" customHeight="1" x14ac:dyDescent="0.2">
      <c r="A32" s="101"/>
      <c r="B32" s="372"/>
      <c r="C32" s="279" t="s">
        <v>37</v>
      </c>
      <c r="D32" s="280"/>
      <c r="E32" s="350" t="s">
        <v>165</v>
      </c>
      <c r="F32" s="162"/>
      <c r="G32" s="163"/>
      <c r="H32" s="163"/>
      <c r="I32" s="349"/>
      <c r="J32" s="351"/>
      <c r="K32" s="352"/>
      <c r="L32" s="116" t="str">
        <f>IF(ISBLANK($J$31),"",IF($J$31&lt;&gt;リスト!$A$71,"－",IF(ISBLANK($J$32),"",VLOOKUP($J$32,リスト!$A$25:$B$27,2,FALSE))))</f>
        <v/>
      </c>
    </row>
    <row r="33" spans="1:12" ht="16.2" x14ac:dyDescent="0.2">
      <c r="A33" s="353" t="s">
        <v>24</v>
      </c>
      <c r="B33" s="354"/>
      <c r="C33" s="89"/>
      <c r="D33" s="89"/>
      <c r="E33" s="89"/>
      <c r="F33" s="89"/>
      <c r="G33" s="90"/>
      <c r="H33" s="90"/>
      <c r="I33" s="90"/>
      <c r="J33" s="127"/>
      <c r="K33" s="128"/>
      <c r="L33" s="109"/>
    </row>
    <row r="34" spans="1:12" s="40" customFormat="1" ht="18.600000000000001" customHeight="1" x14ac:dyDescent="0.2">
      <c r="A34" s="367"/>
      <c r="B34" s="274" t="s">
        <v>20</v>
      </c>
      <c r="C34" s="275"/>
      <c r="D34" s="276"/>
      <c r="E34" s="291" t="s">
        <v>21</v>
      </c>
      <c r="F34" s="292"/>
      <c r="G34" s="215"/>
      <c r="H34" s="215"/>
      <c r="I34" s="97"/>
      <c r="J34" s="293"/>
      <c r="K34" s="294"/>
      <c r="L34" s="111" t="str">
        <f>IF(ISBLANK(J34),"",VLOOKUP(J34,リスト!$A$12:$B$13,2,0))</f>
        <v/>
      </c>
    </row>
    <row r="35" spans="1:12" ht="18.600000000000001" customHeight="1" x14ac:dyDescent="0.2">
      <c r="A35" s="367"/>
      <c r="B35" s="306" t="s">
        <v>126</v>
      </c>
      <c r="C35" s="277" t="s">
        <v>166</v>
      </c>
      <c r="D35" s="278"/>
      <c r="E35" s="309" t="s">
        <v>167</v>
      </c>
      <c r="F35" s="309"/>
      <c r="G35" s="310"/>
      <c r="H35" s="310"/>
      <c r="I35" s="137" t="s">
        <v>48</v>
      </c>
      <c r="J35" s="311"/>
      <c r="K35" s="312"/>
      <c r="L35" s="114" t="str">
        <f>IF(ISBLANK(J35),"",VLOOKUP(J35,リスト!A12:B14,2,0))</f>
        <v/>
      </c>
    </row>
    <row r="36" spans="1:12" s="30" customFormat="1" ht="18.600000000000001" customHeight="1" x14ac:dyDescent="0.2">
      <c r="A36" s="367"/>
      <c r="B36" s="357"/>
      <c r="C36" s="281" t="s">
        <v>31</v>
      </c>
      <c r="D36" s="104" t="s">
        <v>32</v>
      </c>
      <c r="E36" s="301" t="s">
        <v>168</v>
      </c>
      <c r="F36" s="356"/>
      <c r="G36" s="356"/>
      <c r="H36" s="356"/>
      <c r="I36" s="131" t="s">
        <v>51</v>
      </c>
      <c r="J36" s="313"/>
      <c r="K36" s="314"/>
      <c r="L36" s="117" t="str">
        <f>IF(J35="表示なし","ー",IF(ISBLANK(J36),"",VLOOKUP(J36,リスト!$A$12:$B$14,2,0)))</f>
        <v/>
      </c>
    </row>
    <row r="37" spans="1:12" s="30" customFormat="1" ht="18.600000000000001" customHeight="1" x14ac:dyDescent="0.2">
      <c r="A37" s="367"/>
      <c r="B37" s="315"/>
      <c r="C37" s="279"/>
      <c r="D37" s="105" t="s">
        <v>37</v>
      </c>
      <c r="E37" s="289" t="s">
        <v>38</v>
      </c>
      <c r="F37" s="289"/>
      <c r="G37" s="290"/>
      <c r="H37" s="290"/>
      <c r="I37" s="132" t="s">
        <v>169</v>
      </c>
      <c r="J37" s="129"/>
      <c r="K37" s="130" t="s">
        <v>129</v>
      </c>
      <c r="L37" s="118" t="str">
        <f>IF(J35="表示なし","ー",IF(ISBLANK(J37),"",IF(AND(J37&gt;=10,J37&lt;=15),"○","×")))</f>
        <v/>
      </c>
    </row>
    <row r="38" spans="1:12" s="30" customFormat="1" ht="18.600000000000001" customHeight="1" x14ac:dyDescent="0.2">
      <c r="A38" s="367"/>
      <c r="B38" s="355" t="s">
        <v>155</v>
      </c>
      <c r="C38" s="277" t="s">
        <v>84</v>
      </c>
      <c r="D38" s="278"/>
      <c r="E38" s="301" t="s">
        <v>85</v>
      </c>
      <c r="F38" s="356"/>
      <c r="G38" s="356"/>
      <c r="H38" s="356"/>
      <c r="I38" s="131" t="s">
        <v>86</v>
      </c>
      <c r="J38" s="302"/>
      <c r="K38" s="303"/>
      <c r="L38" s="115" t="str">
        <f>IF(ISBLANK(J38),"",VLOOKUP(J38,リスト!A53:B55,2,0))</f>
        <v/>
      </c>
    </row>
    <row r="39" spans="1:12" ht="18.600000000000001" customHeight="1" x14ac:dyDescent="0.2">
      <c r="A39" s="367"/>
      <c r="B39" s="177"/>
      <c r="C39" s="281" t="s">
        <v>32</v>
      </c>
      <c r="D39" s="282"/>
      <c r="E39" s="300" t="s">
        <v>88</v>
      </c>
      <c r="F39" s="300"/>
      <c r="G39" s="301"/>
      <c r="H39" s="301"/>
      <c r="I39" s="131" t="s">
        <v>94</v>
      </c>
      <c r="J39" s="304"/>
      <c r="K39" s="305"/>
      <c r="L39" s="115" t="str">
        <f>IF(J38="表示なし","－",IF(ISBLANK(J39),"",VLOOKUP(J39,リスト!A62:B64,2,0)))</f>
        <v/>
      </c>
    </row>
    <row r="40" spans="1:12" s="30" customFormat="1" ht="18.600000000000001" customHeight="1" x14ac:dyDescent="0.2">
      <c r="A40" s="367"/>
      <c r="B40" s="177"/>
      <c r="C40" s="279" t="s">
        <v>37</v>
      </c>
      <c r="D40" s="280"/>
      <c r="E40" s="289" t="s">
        <v>160</v>
      </c>
      <c r="F40" s="289"/>
      <c r="G40" s="290"/>
      <c r="H40" s="290"/>
      <c r="I40" s="139"/>
      <c r="J40" s="351"/>
      <c r="K40" s="352"/>
      <c r="L40" s="116" t="str">
        <f>IF(J38="表示なし","－",IF(ISBLANK(J40),"",VLOOKUP(J40,リスト!A66:B67,2,0)))</f>
        <v/>
      </c>
    </row>
    <row r="41" spans="1:12" s="30" customFormat="1" ht="18.600000000000001" customHeight="1" x14ac:dyDescent="0.2">
      <c r="A41" s="367"/>
      <c r="B41" s="371" t="s">
        <v>97</v>
      </c>
      <c r="C41" s="277" t="s">
        <v>32</v>
      </c>
      <c r="D41" s="278"/>
      <c r="E41" s="248" t="s">
        <v>171</v>
      </c>
      <c r="F41" s="249"/>
      <c r="G41" s="249"/>
      <c r="H41" s="249"/>
      <c r="I41" s="131" t="s">
        <v>172</v>
      </c>
      <c r="J41" s="302"/>
      <c r="K41" s="303"/>
      <c r="L41" s="115" t="str">
        <f>IF(ISBLANK($J$41),"",VLOOKUP($J$41,リスト!$A$1:$B$4,2,0))</f>
        <v/>
      </c>
    </row>
    <row r="42" spans="1:12" ht="18.600000000000001" customHeight="1" x14ac:dyDescent="0.2">
      <c r="A42" s="368"/>
      <c r="B42" s="372"/>
      <c r="C42" s="279" t="s">
        <v>37</v>
      </c>
      <c r="D42" s="280"/>
      <c r="E42" s="373" t="s">
        <v>173</v>
      </c>
      <c r="F42" s="374"/>
      <c r="G42" s="374"/>
      <c r="H42" s="374"/>
      <c r="I42" s="132"/>
      <c r="J42" s="339"/>
      <c r="K42" s="340"/>
      <c r="L42" s="116" t="str">
        <f>IF(J41="表示なし","－",IF(ISBLANK($J$42),"",VLOOKUP(J42,リスト!$A$30:$B$32,2,0)))</f>
        <v/>
      </c>
    </row>
    <row r="43" spans="1:12" ht="18.600000000000001" customHeight="1" thickBot="1" x14ac:dyDescent="0.25">
      <c r="A43" s="215" t="s">
        <v>110</v>
      </c>
      <c r="B43" s="360"/>
      <c r="C43" s="360"/>
      <c r="D43" s="361"/>
      <c r="E43" s="259" t="s">
        <v>175</v>
      </c>
      <c r="F43" s="260"/>
      <c r="G43" s="260"/>
      <c r="H43" s="260"/>
      <c r="I43" s="141" t="s">
        <v>176</v>
      </c>
      <c r="J43" s="369"/>
      <c r="K43" s="370"/>
      <c r="L43" s="119" t="str">
        <f>IF(ISBLANK(J43),"",VLOOKUP(J43,リスト!A80:B81,2,0))</f>
        <v/>
      </c>
    </row>
    <row r="44" spans="1:12" ht="7.5" customHeight="1" x14ac:dyDescent="0.2">
      <c r="J44" s="98"/>
    </row>
    <row r="45" spans="1:12" ht="18" customHeight="1" x14ac:dyDescent="0.2">
      <c r="A45" s="283" t="s">
        <v>177</v>
      </c>
      <c r="B45" s="284"/>
      <c r="C45" s="284"/>
      <c r="D45" s="284"/>
      <c r="E45" s="285" t="s">
        <v>178</v>
      </c>
      <c r="F45" s="286"/>
      <c r="G45" s="219" t="s">
        <v>382</v>
      </c>
      <c r="H45" s="220"/>
      <c r="I45" s="146"/>
      <c r="J45" s="358" t="s">
        <v>118</v>
      </c>
      <c r="K45" s="358"/>
      <c r="L45" s="358"/>
    </row>
    <row r="46" spans="1:12" ht="28.8" x14ac:dyDescent="0.2">
      <c r="A46" s="287"/>
      <c r="B46" s="287"/>
      <c r="C46" s="287"/>
      <c r="D46" s="287"/>
      <c r="E46" s="288"/>
      <c r="F46" s="288"/>
      <c r="G46" s="288"/>
      <c r="H46" s="288"/>
      <c r="I46" s="147"/>
      <c r="J46" s="359" t="str">
        <f>IF(エラー数&gt;0,"提出不可","適合")</f>
        <v>提出不可</v>
      </c>
      <c r="K46" s="359"/>
      <c r="L46" s="359"/>
    </row>
    <row r="47" spans="1:12" ht="22.2" customHeight="1" x14ac:dyDescent="0.2">
      <c r="A47" s="270" t="str">
        <f>IF(ISBLANK(A46),"↑ 必須入力です","")</f>
        <v>↑ 必須入力です</v>
      </c>
      <c r="B47" s="270"/>
      <c r="C47" s="270"/>
      <c r="D47" s="270"/>
      <c r="E47" s="270" t="str">
        <f>IF(ISBLANK(E46),"↑ 必須入力です","")</f>
        <v>↑ 必須入力です</v>
      </c>
      <c r="F47" s="270"/>
      <c r="G47" s="270" t="str">
        <f>IF(ISBLANK(G46),"↑ 必須入力です","")</f>
        <v>↑ 必須入力です</v>
      </c>
      <c r="H47" s="270"/>
      <c r="I47" s="71"/>
    </row>
    <row r="48" spans="1:12" ht="11.4" customHeight="1" x14ac:dyDescent="0.2">
      <c r="G48" s="238" t="s">
        <v>383</v>
      </c>
      <c r="H48" s="238"/>
      <c r="I48" s="71"/>
    </row>
    <row r="49" spans="4:9" ht="11.4" customHeight="1" x14ac:dyDescent="0.2">
      <c r="I49" s="71"/>
    </row>
    <row r="50" spans="4:9" ht="11.4" customHeight="1" x14ac:dyDescent="0.2">
      <c r="G50" s="34"/>
      <c r="H50" s="34"/>
      <c r="I50" s="71"/>
    </row>
    <row r="51" spans="4:9" ht="11.4" customHeight="1" x14ac:dyDescent="0.2">
      <c r="G51" s="34"/>
      <c r="H51" s="34"/>
      <c r="I51" s="71"/>
    </row>
    <row r="52" spans="4:9" ht="11.4" customHeight="1" x14ac:dyDescent="0.2">
      <c r="D52" s="33"/>
      <c r="E52" s="33"/>
      <c r="F52" s="34"/>
      <c r="G52" s="34"/>
      <c r="H52" s="34"/>
      <c r="I52" s="71"/>
    </row>
    <row r="53" spans="4:9" ht="11.4" customHeight="1" x14ac:dyDescent="0.2"/>
    <row r="54" spans="4:9" ht="11.4" customHeight="1" x14ac:dyDescent="0.2"/>
    <row r="55" spans="4:9" ht="11.4" customHeight="1" x14ac:dyDescent="0.2"/>
    <row r="56" spans="4:9" ht="11.4" customHeight="1" x14ac:dyDescent="0.2"/>
    <row r="57" spans="4:9" ht="11.4" customHeight="1" x14ac:dyDescent="0.2"/>
    <row r="58" spans="4:9" ht="11.4" customHeight="1" x14ac:dyDescent="0.2"/>
    <row r="59" spans="4:9" ht="11.4" customHeight="1" x14ac:dyDescent="0.2"/>
    <row r="60" spans="4:9" ht="11.4" customHeight="1" x14ac:dyDescent="0.2"/>
    <row r="61" spans="4:9" ht="11.4" customHeight="1" x14ac:dyDescent="0.2"/>
    <row r="62" spans="4:9" ht="11.4" customHeight="1" x14ac:dyDescent="0.2"/>
    <row r="63" spans="4:9" ht="11.4" customHeight="1" x14ac:dyDescent="0.2"/>
    <row r="64" spans="4:9" ht="11.4" customHeight="1" x14ac:dyDescent="0.2"/>
    <row r="65" ht="11.4" customHeight="1" x14ac:dyDescent="0.2"/>
    <row r="66" ht="11.4" customHeight="1" x14ac:dyDescent="0.2"/>
    <row r="67" ht="11.4" customHeight="1" x14ac:dyDescent="0.2"/>
    <row r="68" ht="11.4" customHeight="1" x14ac:dyDescent="0.2"/>
    <row r="69" ht="11.4" customHeight="1" x14ac:dyDescent="0.2"/>
    <row r="70" ht="11.4" customHeight="1" x14ac:dyDescent="0.2"/>
    <row r="71" ht="11.4" customHeight="1" x14ac:dyDescent="0.2"/>
    <row r="72" ht="11.4" customHeight="1" x14ac:dyDescent="0.2"/>
  </sheetData>
  <dataConsolidate/>
  <mergeCells count="122">
    <mergeCell ref="B28:B30"/>
    <mergeCell ref="E28:H28"/>
    <mergeCell ref="J28:K28"/>
    <mergeCell ref="E29:H29"/>
    <mergeCell ref="J29:K29"/>
    <mergeCell ref="J45:L45"/>
    <mergeCell ref="J46:L46"/>
    <mergeCell ref="A43:D43"/>
    <mergeCell ref="D23:D25"/>
    <mergeCell ref="C35:D35"/>
    <mergeCell ref="A34:A42"/>
    <mergeCell ref="E43:H43"/>
    <mergeCell ref="J43:K43"/>
    <mergeCell ref="B41:B42"/>
    <mergeCell ref="E41:H41"/>
    <mergeCell ref="J41:K41"/>
    <mergeCell ref="E42:H42"/>
    <mergeCell ref="J42:K42"/>
    <mergeCell ref="B31:B32"/>
    <mergeCell ref="E31:H31"/>
    <mergeCell ref="J31:K31"/>
    <mergeCell ref="E23:H23"/>
    <mergeCell ref="J23:K23"/>
    <mergeCell ref="E24:H24"/>
    <mergeCell ref="A33:B33"/>
    <mergeCell ref="B38:B40"/>
    <mergeCell ref="E38:H38"/>
    <mergeCell ref="J38:K38"/>
    <mergeCell ref="E39:H39"/>
    <mergeCell ref="J39:K39"/>
    <mergeCell ref="E40:H40"/>
    <mergeCell ref="J40:K40"/>
    <mergeCell ref="B35:B37"/>
    <mergeCell ref="E35:H35"/>
    <mergeCell ref="J35:K35"/>
    <mergeCell ref="C36:C37"/>
    <mergeCell ref="E36:H36"/>
    <mergeCell ref="J36:K36"/>
    <mergeCell ref="E37:H37"/>
    <mergeCell ref="A1:F1"/>
    <mergeCell ref="B11:B15"/>
    <mergeCell ref="E11:H11"/>
    <mergeCell ref="J11:K11"/>
    <mergeCell ref="C12:C13"/>
    <mergeCell ref="E12:H12"/>
    <mergeCell ref="E8:H8"/>
    <mergeCell ref="J8:K8"/>
    <mergeCell ref="E10:H10"/>
    <mergeCell ref="J10:K10"/>
    <mergeCell ref="C11:D11"/>
    <mergeCell ref="E13:H13"/>
    <mergeCell ref="A5:L5"/>
    <mergeCell ref="K3:L3"/>
    <mergeCell ref="C6:D6"/>
    <mergeCell ref="C4:D4"/>
    <mergeCell ref="E7:H7"/>
    <mergeCell ref="J7:K7"/>
    <mergeCell ref="A7:D7"/>
    <mergeCell ref="C14:C15"/>
    <mergeCell ref="E14:H14"/>
    <mergeCell ref="A8:D8"/>
    <mergeCell ref="A9:B9"/>
    <mergeCell ref="B16:B25"/>
    <mergeCell ref="E17:H17"/>
    <mergeCell ref="J17:K17"/>
    <mergeCell ref="E18:H18"/>
    <mergeCell ref="J18:K18"/>
    <mergeCell ref="C22:C25"/>
    <mergeCell ref="B26:B27"/>
    <mergeCell ref="E26:H26"/>
    <mergeCell ref="C2:D2"/>
    <mergeCell ref="A3:C3"/>
    <mergeCell ref="D3:F3"/>
    <mergeCell ref="E27:H27"/>
    <mergeCell ref="J27:K27"/>
    <mergeCell ref="E21:H21"/>
    <mergeCell ref="J21:K21"/>
    <mergeCell ref="E16:H16"/>
    <mergeCell ref="J16:K16"/>
    <mergeCell ref="E25:H25"/>
    <mergeCell ref="E20:H20"/>
    <mergeCell ref="E19:H19"/>
    <mergeCell ref="C17:C21"/>
    <mergeCell ref="J26:K26"/>
    <mergeCell ref="G46:H46"/>
    <mergeCell ref="E15:H15"/>
    <mergeCell ref="E34:H34"/>
    <mergeCell ref="J34:K34"/>
    <mergeCell ref="D18:D21"/>
    <mergeCell ref="L19:L20"/>
    <mergeCell ref="E22:H22"/>
    <mergeCell ref="J22:K22"/>
    <mergeCell ref="J30:K30"/>
    <mergeCell ref="L24:L25"/>
    <mergeCell ref="I31:I32"/>
    <mergeCell ref="E32:H32"/>
    <mergeCell ref="J32:K32"/>
    <mergeCell ref="E30:H30"/>
    <mergeCell ref="G48:H48"/>
    <mergeCell ref="A47:D47"/>
    <mergeCell ref="E47:F47"/>
    <mergeCell ref="G47:H47"/>
    <mergeCell ref="B10:D10"/>
    <mergeCell ref="B34:D34"/>
    <mergeCell ref="C26:D26"/>
    <mergeCell ref="C27:D27"/>
    <mergeCell ref="C28:D28"/>
    <mergeCell ref="C29:D29"/>
    <mergeCell ref="C30:D30"/>
    <mergeCell ref="C31:D31"/>
    <mergeCell ref="C32:D32"/>
    <mergeCell ref="C16:D16"/>
    <mergeCell ref="C38:D38"/>
    <mergeCell ref="C39:D39"/>
    <mergeCell ref="C40:D40"/>
    <mergeCell ref="C41:D41"/>
    <mergeCell ref="C42:D42"/>
    <mergeCell ref="A45:D45"/>
    <mergeCell ref="E45:F45"/>
    <mergeCell ref="G45:H45"/>
    <mergeCell ref="A46:D46"/>
    <mergeCell ref="E46:F46"/>
  </mergeCells>
  <phoneticPr fontId="2"/>
  <conditionalFormatting sqref="A46:H46">
    <cfRule type="containsBlanks" dxfId="27" priority="29">
      <formula>LEN(TRIM(A46))=0</formula>
    </cfRule>
  </conditionalFormatting>
  <conditionalFormatting sqref="J19:J20">
    <cfRule type="expression" dxfId="26" priority="19">
      <formula>$J$18="高さ６ｃｍを超過"</formula>
    </cfRule>
  </conditionalFormatting>
  <conditionalFormatting sqref="J24:J25">
    <cfRule type="expression" dxfId="25" priority="20">
      <formula>$J$23="高さ６ｃｍを超過"</formula>
    </cfRule>
  </conditionalFormatting>
  <conditionalFormatting sqref="J37">
    <cfRule type="expression" dxfId="24" priority="18">
      <formula>$J$36="○"</formula>
    </cfRule>
  </conditionalFormatting>
  <conditionalFormatting sqref="J46">
    <cfRule type="cellIs" dxfId="23" priority="4" operator="equal">
      <formula>"提出不可"</formula>
    </cfRule>
  </conditionalFormatting>
  <conditionalFormatting sqref="J18:K18">
    <cfRule type="expression" dxfId="22" priority="12">
      <formula>$J$17="左胸または右胸＆選手番号の上部"</formula>
    </cfRule>
    <cfRule type="expression" dxfId="21" priority="13">
      <formula>$J$17="選手番号の上部"</formula>
    </cfRule>
  </conditionalFormatting>
  <conditionalFormatting sqref="J23:K23">
    <cfRule type="expression" dxfId="18" priority="9">
      <formula>$J$22="背面選手番号上部"</formula>
    </cfRule>
  </conditionalFormatting>
  <conditionalFormatting sqref="J27:K27">
    <cfRule type="expression" dxfId="17" priority="16">
      <formula>$J$26="左袖または左胸"</formula>
    </cfRule>
  </conditionalFormatting>
  <conditionalFormatting sqref="J29:K29">
    <cfRule type="expression" dxfId="16" priority="14">
      <formula>$J$28="選手全員統一"</formula>
    </cfRule>
  </conditionalFormatting>
  <conditionalFormatting sqref="J30:K30">
    <cfRule type="expression" dxfId="15" priority="15">
      <formula>$J$29="右胸または左胸１箇所"</formula>
    </cfRule>
  </conditionalFormatting>
  <conditionalFormatting sqref="J32:K32">
    <cfRule type="expression" dxfId="14" priority="17">
      <formula>$J$31="袖部に１箇所のみ表示"</formula>
    </cfRule>
  </conditionalFormatting>
  <conditionalFormatting sqref="J36:K36">
    <cfRule type="expression" dxfId="13" priority="8">
      <formula>$J$35="○"</formula>
    </cfRule>
  </conditionalFormatting>
  <conditionalFormatting sqref="J39:K39">
    <cfRule type="expression" dxfId="12" priority="7">
      <formula>$J$38="選手全員統一"</formula>
    </cfRule>
  </conditionalFormatting>
  <conditionalFormatting sqref="J40:K40">
    <cfRule type="expression" dxfId="11" priority="6">
      <formula>$J$39="何れか１箇所"</formula>
    </cfRule>
  </conditionalFormatting>
  <conditionalFormatting sqref="J42:K42">
    <cfRule type="expression" dxfId="10" priority="5">
      <formula>$J$41="前面に１箇所のみ"</formula>
    </cfRule>
  </conditionalFormatting>
  <conditionalFormatting sqref="K1">
    <cfRule type="expression" dxfId="9" priority="24" stopIfTrue="1">
      <formula>NOT(ISERROR(SEARCH("×",K1)))</formula>
    </cfRule>
    <cfRule type="expression" dxfId="8" priority="25" stopIfTrue="1">
      <formula>LEFT(K1,LEN("次"))="次"</formula>
    </cfRule>
  </conditionalFormatting>
  <conditionalFormatting sqref="K2:L2 J3 K4:L6 L7:L8 L10:L19 L21:L24 L26:L32 L34:L36 K44:L44 J46 K54:L54 K59:L65533 M45">
    <cfRule type="expression" dxfId="7" priority="28" stopIfTrue="1">
      <formula>LEFT(J2,LEN("次"))="次"</formula>
    </cfRule>
  </conditionalFormatting>
  <conditionalFormatting sqref="L7:L8 L10:L19 L21:L24 L26:L32 L34:L43 J46 K2:L2 J3 K4:L6 I10 I18:I25 I34 K44:L44 K54:L54 K59:L65533">
    <cfRule type="expression" dxfId="6" priority="27" stopIfTrue="1">
      <formula>NOT(ISERROR(SEARCH("×",I2)))</formula>
    </cfRule>
  </conditionalFormatting>
  <conditionalFormatting sqref="L8 L10:L19 L21:L24 L26:L32 L34:L43">
    <cfRule type="containsErrors" dxfId="5" priority="26" stopIfTrue="1">
      <formula>ISERROR(L8)</formula>
    </cfRule>
  </conditionalFormatting>
  <dataValidations count="9">
    <dataValidation allowBlank="1" showDropDown="1" showInputMessage="1" showErrorMessage="1" sqref="K24:K25 K12:K15 K37 K19:K20" xr:uid="{0F40BA5B-FCF2-4047-9B7D-AE8B1A98C3B4}"/>
    <dataValidation type="list" allowBlank="1" showInputMessage="1" showErrorMessage="1" sqref="J8:K8" xr:uid="{352AECCF-6654-4782-9752-A48E2B44EFE4}">
      <formula1>"統一されていない,シャツ・パンツ共に統一"</formula1>
    </dataValidation>
    <dataValidation type="list" allowBlank="1" showInputMessage="1" showErrorMessage="1" sqref="H3" xr:uid="{8B63D36D-DC2D-4992-B77A-688906BBB78A}">
      <formula1>"北海道,青森県,岩手県,宮城県,秋田県,山形県,福島県,茨城県,栃木県,群馬県,埼玉県,千葉県,東京都,神奈川県,山梨県,新潟県,富山県,石川県,福井県,長野県,岐阜県,静岡県,愛知県,三重県,滋賀県,京都府,大阪府,兵庫県,奈良県,和歌山県,鳥取県,島根県,岡山県,広島県,山口県,徳島県,香川県,愛媛県,高知県,福岡県,佐賀県,長崎県,熊本県,大分県,宮崎県,鹿児島県,沖縄県"</formula1>
    </dataValidation>
    <dataValidation type="list" allowBlank="1" showInputMessage="1" showErrorMessage="1" sqref="J43:K43" xr:uid="{20604A21-EA5D-4ADC-865D-DB82624EF643}">
      <formula1>"判断困難な事案が存在した,判断困難な事案は存在しなかった"</formula1>
    </dataValidation>
    <dataValidation type="list" allowBlank="1" showInputMessage="1" showErrorMessage="1" sqref="J36:K36 J34:K34 J10:K11" xr:uid="{9A1B3AE7-438F-4CDB-B4CA-31F66FFA8D59}">
      <formula1>"○,×"</formula1>
    </dataValidation>
    <dataValidation type="whole" allowBlank="1" showInputMessage="1" showErrorMessage="1" sqref="J25 J20" xr:uid="{7A969701-A203-4C2F-8120-E4DF7A08BF52}">
      <formula1>1</formula1>
      <formula2>20</formula2>
    </dataValidation>
    <dataValidation type="whole" allowBlank="1" showInputMessage="1" showErrorMessage="1" sqref="J19 J24" xr:uid="{800E180C-8785-4C7C-9EAC-4D4F8CA30CCA}">
      <formula1>1</formula1>
      <formula2>30</formula2>
    </dataValidation>
    <dataValidation type="list" allowBlank="1" showInputMessage="1" showErrorMessage="1" sqref="J35:K35" xr:uid="{5083504F-9922-4E8C-92E8-E8FD40066673}">
      <formula1>"表示なし,○,×"</formula1>
    </dataValidation>
    <dataValidation type="whole" imeMode="halfAlpha" allowBlank="1" showInputMessage="1" showErrorMessage="1" sqref="J12:J15" xr:uid="{7C14B21B-5AD9-48D9-9AA4-9C1EDC789C67}">
      <formula1>1</formula1>
      <formula2>20</formula2>
    </dataValidation>
  </dataValidations>
  <printOptions horizontalCentered="1"/>
  <pageMargins left="0" right="0" top="0.19685039370078741" bottom="0.19685039370078741" header="0.31496062992125984" footer="0.31496062992125984"/>
  <pageSetup paperSize="9" scale="71" orientation="landscape" r:id="rId1"/>
  <headerFooter alignWithMargins="0"/>
  <drawing r:id="rId2"/>
  <extLst>
    <ext xmlns:x14="http://schemas.microsoft.com/office/spreadsheetml/2009/9/main" uri="{78C0D931-6437-407d-A8EE-F0AAD7539E65}">
      <x14:conditionalFormattings>
        <x14:conditionalFormatting xmlns:xm="http://schemas.microsoft.com/office/excel/2006/main">
          <x14:cfRule type="expression" priority="1" id="{7B006E16-600B-447B-9DC3-DBC94D55DB8C}">
            <xm:f>$J$17=リスト!$A$19</xm:f>
            <x14:dxf>
              <fill>
                <patternFill>
                  <fgColor auto="1"/>
                  <bgColor rgb="FFFFFF99"/>
                </patternFill>
              </fill>
            </x14:dxf>
          </x14:cfRule>
          <x14:cfRule type="expression" priority="2" id="{9A6B9723-F62F-49FF-A29A-07578288482F}">
            <xm:f>$J$17=リスト!$A$18</xm:f>
            <x14:dxf>
              <fill>
                <patternFill>
                  <fgColor auto="1"/>
                  <bgColor rgb="FFFFFF99"/>
                </patternFill>
              </fill>
            </x14:dxf>
          </x14:cfRule>
          <xm:sqref>J21:K21</xm:sqref>
        </x14:conditionalFormatting>
      </x14:conditionalFormattings>
    </ext>
    <ext xmlns:x14="http://schemas.microsoft.com/office/spreadsheetml/2009/9/main" uri="{CCE6A557-97BC-4b89-ADB6-D9C93CAAB3DF}">
      <x14:dataValidations xmlns:xm="http://schemas.microsoft.com/office/excel/2006/main" count="15">
        <x14:dataValidation type="list" allowBlank="1" showInputMessage="1" showErrorMessage="1" xr:uid="{DF482D48-9A3B-4FE4-AF37-03753AF847B6}">
          <x14:formula1>
            <xm:f>リスト!$A$44:$A$46</xm:f>
          </x14:formula1>
          <xm:sqref>J16:K16</xm:sqref>
        </x14:dataValidation>
        <x14:dataValidation type="list" allowBlank="1" showInputMessage="1" showErrorMessage="1" xr:uid="{09E63D48-8408-4BF1-B07A-BCBC586EA56F}">
          <x14:formula1>
            <xm:f>リスト!$A$34:$A$36</xm:f>
          </x14:formula1>
          <xm:sqref>J18:K18 J23:K23</xm:sqref>
        </x14:dataValidation>
        <x14:dataValidation type="list" allowBlank="1" showInputMessage="1" showErrorMessage="1" xr:uid="{7E8007D4-81F8-488A-BC4F-2EAB59C6FA4B}">
          <x14:formula1>
            <xm:f>リスト!$A$25:$A$28</xm:f>
          </x14:formula1>
          <xm:sqref>J27:K27</xm:sqref>
        </x14:dataValidation>
        <x14:dataValidation type="list" allowBlank="1" showInputMessage="1" showErrorMessage="1" xr:uid="{7D111988-49E2-40C8-845D-5A9B82F686CC}">
          <x14:formula1>
            <xm:f>リスト!$A$57:$A$59</xm:f>
          </x14:formula1>
          <xm:sqref>J29:K29</xm:sqref>
        </x14:dataValidation>
        <x14:dataValidation type="list" allowBlank="1" showInputMessage="1" showErrorMessage="1" xr:uid="{ACC9CC82-2B3E-4FC6-9C86-1DBE0DE18919}">
          <x14:formula1>
            <xm:f>リスト!$A$66:$A$67</xm:f>
          </x14:formula1>
          <xm:sqref>J30:K30 J40:K40</xm:sqref>
        </x14:dataValidation>
        <x14:dataValidation type="list" allowBlank="1" showInputMessage="1" showErrorMessage="1" xr:uid="{7DB78E8D-BE4C-4314-B43B-BDA14969BCF8}">
          <x14:formula1>
            <xm:f>リスト!$A$1:$A$4</xm:f>
          </x14:formula1>
          <xm:sqref>J41:K41</xm:sqref>
        </x14:dataValidation>
        <x14:dataValidation type="list" allowBlank="1" showInputMessage="1" showErrorMessage="1" xr:uid="{8AC7757A-73B0-4575-A808-377B14F3588A}">
          <x14:formula1>
            <xm:f>リスト!$A$25:$A$27</xm:f>
          </x14:formula1>
          <xm:sqref>J32:K32 J21:K21</xm:sqref>
        </x14:dataValidation>
        <x14:dataValidation type="list" allowBlank="1" showInputMessage="1" showErrorMessage="1" xr:uid="{C72A7632-A4E8-46E7-9205-3EF5921F887A}">
          <x14:formula1>
            <xm:f>リスト!$A$48:$A$51</xm:f>
          </x14:formula1>
          <xm:sqref>J26:K26</xm:sqref>
        </x14:dataValidation>
        <x14:dataValidation type="list" allowBlank="1" showInputMessage="1" showErrorMessage="1" xr:uid="{B9E85FC4-5453-4048-A437-5BD4EC4B2848}">
          <x14:formula1>
            <xm:f>リスト!$A$70:$A$73</xm:f>
          </x14:formula1>
          <xm:sqref>J31:K31</xm:sqref>
        </x14:dataValidation>
        <x14:dataValidation type="list" allowBlank="1" showInputMessage="1" showErrorMessage="1" xr:uid="{DC2B4401-F261-44B1-96AB-58B5E52869AE}">
          <x14:formula1>
            <xm:f>リスト!$A$22:$A$24</xm:f>
          </x14:formula1>
          <xm:sqref>J22:K22</xm:sqref>
        </x14:dataValidation>
        <x14:dataValidation type="list" allowBlank="1" showInputMessage="1" showErrorMessage="1" xr:uid="{C6B276A8-BB7C-4FA0-B185-1B66B275147F}">
          <x14:formula1>
            <xm:f>リスト!$A$53:$A$55</xm:f>
          </x14:formula1>
          <xm:sqref>J38:K38</xm:sqref>
        </x14:dataValidation>
        <x14:dataValidation type="list" allowBlank="1" showInputMessage="1" showErrorMessage="1" xr:uid="{A440983B-9739-4D05-84B5-342ECE5847C3}">
          <x14:formula1>
            <xm:f>リスト!$A$16:$A$20</xm:f>
          </x14:formula1>
          <xm:sqref>J17:K17</xm:sqref>
        </x14:dataValidation>
        <x14:dataValidation type="list" allowBlank="1" showInputMessage="1" showErrorMessage="1" xr:uid="{B055233A-16A4-4A76-92D7-02907AF940FE}">
          <x14:formula1>
            <xm:f>リスト!$A$30:$A$31</xm:f>
          </x14:formula1>
          <xm:sqref>J42:K42</xm:sqref>
        </x14:dataValidation>
        <x14:dataValidation type="list" allowBlank="1" showInputMessage="1" showErrorMessage="1" xr:uid="{4FEBCDA5-5D61-4397-88BC-AFB7CF19DA93}">
          <x14:formula1>
            <xm:f>リスト!A62:A63</xm:f>
          </x14:formula1>
          <xm:sqref>J39:K39</xm:sqref>
        </x14:dataValidation>
        <x14:dataValidation type="list" allowBlank="1" showInputMessage="1" showErrorMessage="1" xr:uid="{308C9FA7-93C1-4FB7-9EEE-DE4DEA39547F}">
          <x14:formula1>
            <xm:f>リスト!A53:A55</xm:f>
          </x14:formula1>
          <xm:sqref>J28:K28</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8E3049-72DF-4FD9-9DC2-B833E736DF61}">
  <dimension ref="A1:L75"/>
  <sheetViews>
    <sheetView view="pageBreakPreview" topLeftCell="A17" zoomScaleNormal="100" zoomScaleSheetLayoutView="100" workbookViewId="0">
      <selection activeCell="H30" sqref="H30:I30"/>
    </sheetView>
  </sheetViews>
  <sheetFormatPr defaultColWidth="9" defaultRowHeight="11.1" customHeight="1" x14ac:dyDescent="0.2"/>
  <cols>
    <col min="1" max="1" width="4.6640625" style="2" customWidth="1"/>
    <col min="2" max="2" width="16.88671875" style="2" customWidth="1"/>
    <col min="3" max="3" width="16.88671875" style="6" customWidth="1"/>
    <col min="4" max="4" width="15.6640625" style="6" customWidth="1"/>
    <col min="5" max="5" width="13.109375" style="6" customWidth="1"/>
    <col min="6" max="6" width="17.44140625" style="6" customWidth="1"/>
    <col min="7" max="7" width="16.33203125" style="6" customWidth="1"/>
    <col min="8" max="8" width="10" style="7" customWidth="1"/>
    <col min="9" max="9" width="10.6640625" style="7" customWidth="1"/>
    <col min="10" max="11" width="12.44140625" style="7" customWidth="1"/>
    <col min="12" max="12" width="14.44140625" style="7" customWidth="1"/>
    <col min="13" max="16384" width="9" style="1"/>
  </cols>
  <sheetData>
    <row r="1" spans="1:12" ht="18.75" customHeight="1" x14ac:dyDescent="0.2">
      <c r="A1" s="377" t="s">
        <v>0</v>
      </c>
      <c r="B1" s="377"/>
      <c r="C1" s="377"/>
      <c r="D1" s="377"/>
      <c r="E1" s="377"/>
      <c r="F1" s="377"/>
      <c r="G1" s="377"/>
      <c r="H1" s="377"/>
      <c r="I1" s="377"/>
      <c r="J1" s="377"/>
      <c r="K1" s="378">
        <f ca="1">TODAY()</f>
        <v>45331</v>
      </c>
      <c r="L1" s="378"/>
    </row>
    <row r="2" spans="1:12" ht="18.75" customHeight="1" x14ac:dyDescent="0.2">
      <c r="B2" s="3" t="s">
        <v>1</v>
      </c>
      <c r="C2" s="379" t="s">
        <v>2</v>
      </c>
      <c r="D2" s="380"/>
      <c r="E2" s="4" t="s">
        <v>268</v>
      </c>
      <c r="F2" s="21"/>
      <c r="G2" s="4" t="s">
        <v>269</v>
      </c>
      <c r="H2" s="381"/>
      <c r="I2" s="381"/>
      <c r="J2" s="381"/>
      <c r="K2" s="22" t="s">
        <v>4</v>
      </c>
      <c r="L2" s="5" t="s">
        <v>5</v>
      </c>
    </row>
    <row r="3" spans="1:12" ht="7.5" customHeight="1" x14ac:dyDescent="0.2">
      <c r="B3" s="382"/>
      <c r="C3" s="382"/>
      <c r="K3" s="383"/>
      <c r="L3" s="383"/>
    </row>
    <row r="4" spans="1:12" s="9" customFormat="1" ht="24.9" customHeight="1" thickBot="1" x14ac:dyDescent="0.25">
      <c r="A4" s="8" t="s">
        <v>7</v>
      </c>
      <c r="B4" s="395" t="s">
        <v>8</v>
      </c>
      <c r="C4" s="396"/>
      <c r="D4" s="397" t="s">
        <v>9</v>
      </c>
      <c r="E4" s="397"/>
      <c r="F4" s="397"/>
      <c r="G4" s="397"/>
      <c r="H4" s="398" t="s">
        <v>270</v>
      </c>
      <c r="I4" s="399"/>
      <c r="J4" s="3" t="s">
        <v>11</v>
      </c>
      <c r="K4" s="400" t="s">
        <v>12</v>
      </c>
      <c r="L4" s="401"/>
    </row>
    <row r="5" spans="1:12" s="9" customFormat="1" ht="13.5" customHeight="1" x14ac:dyDescent="0.2">
      <c r="A5" s="10" t="s">
        <v>271</v>
      </c>
      <c r="B5" s="384" t="s">
        <v>272</v>
      </c>
      <c r="C5" s="385"/>
      <c r="D5" s="386" t="s">
        <v>273</v>
      </c>
      <c r="E5" s="386"/>
      <c r="F5" s="384"/>
      <c r="G5" s="384"/>
      <c r="H5" s="402" t="s">
        <v>274</v>
      </c>
      <c r="I5" s="403"/>
      <c r="J5" s="11" t="b">
        <f>IF(AND(H5="2013年度以前に検定・承認",H27="チーム表示が複数存在"),"○",IF(AND(H5="2014年度以降に検定・承認",H27="チーム表示が複数存在"),"×"))</f>
        <v>0</v>
      </c>
      <c r="K5" s="389"/>
      <c r="L5" s="390"/>
    </row>
    <row r="6" spans="1:12" ht="40.5" customHeight="1" x14ac:dyDescent="0.2">
      <c r="A6" s="10">
        <v>1</v>
      </c>
      <c r="B6" s="384" t="s">
        <v>275</v>
      </c>
      <c r="C6" s="385"/>
      <c r="D6" s="386" t="s">
        <v>15</v>
      </c>
      <c r="E6" s="386"/>
      <c r="F6" s="384"/>
      <c r="G6" s="384"/>
      <c r="H6" s="387" t="s">
        <v>16</v>
      </c>
      <c r="I6" s="388"/>
      <c r="J6" s="11" t="str">
        <f>VLOOKUP(H6,リスト!$A$7:$B$10,2,0)</f>
        <v>○</v>
      </c>
      <c r="K6" s="389" t="s">
        <v>276</v>
      </c>
      <c r="L6" s="390"/>
    </row>
    <row r="7" spans="1:12" ht="13.5" customHeight="1" x14ac:dyDescent="0.2">
      <c r="A7" s="10" t="s">
        <v>18</v>
      </c>
      <c r="B7" s="384" t="s">
        <v>277</v>
      </c>
      <c r="C7" s="385"/>
      <c r="D7" s="386" t="s">
        <v>278</v>
      </c>
      <c r="E7" s="386"/>
      <c r="F7" s="384"/>
      <c r="G7" s="384"/>
      <c r="H7" s="391" t="s">
        <v>22</v>
      </c>
      <c r="I7" s="392"/>
      <c r="J7" s="11" t="str">
        <f>VLOOKUP(H7,リスト!$A$12:$B$13,2,0)</f>
        <v>○</v>
      </c>
      <c r="K7" s="393"/>
      <c r="L7" s="394"/>
    </row>
    <row r="8" spans="1:12" ht="13.5" customHeight="1" x14ac:dyDescent="0.2">
      <c r="A8" s="10" t="s">
        <v>23</v>
      </c>
      <c r="B8" s="384" t="s">
        <v>279</v>
      </c>
      <c r="C8" s="385"/>
      <c r="D8" s="386" t="s">
        <v>280</v>
      </c>
      <c r="E8" s="386"/>
      <c r="F8" s="384"/>
      <c r="G8" s="384"/>
      <c r="H8" s="391" t="s">
        <v>22</v>
      </c>
      <c r="I8" s="392"/>
      <c r="J8" s="11" t="str">
        <f>VLOOKUP(H8,リスト!$A$12:$B$13,2,0)</f>
        <v>○</v>
      </c>
      <c r="K8" s="393"/>
      <c r="L8" s="394"/>
    </row>
    <row r="9" spans="1:12" ht="13.5" customHeight="1" x14ac:dyDescent="0.2">
      <c r="A9" s="10" t="s">
        <v>281</v>
      </c>
      <c r="B9" s="384" t="s">
        <v>282</v>
      </c>
      <c r="C9" s="385"/>
      <c r="D9" s="386" t="s">
        <v>283</v>
      </c>
      <c r="E9" s="386"/>
      <c r="F9" s="384"/>
      <c r="G9" s="384"/>
      <c r="H9" s="391" t="s">
        <v>22</v>
      </c>
      <c r="I9" s="392"/>
      <c r="J9" s="11" t="str">
        <f>VLOOKUP(H9,リスト!$A$12:$B$13,2,0)</f>
        <v>○</v>
      </c>
      <c r="K9" s="404" t="s">
        <v>284</v>
      </c>
      <c r="L9" s="405"/>
    </row>
    <row r="10" spans="1:12" ht="13.5" customHeight="1" x14ac:dyDescent="0.2">
      <c r="A10" s="10" t="s">
        <v>285</v>
      </c>
      <c r="B10" s="384" t="s">
        <v>286</v>
      </c>
      <c r="C10" s="385"/>
      <c r="D10" s="386" t="s">
        <v>283</v>
      </c>
      <c r="E10" s="386"/>
      <c r="F10" s="384"/>
      <c r="G10" s="384"/>
      <c r="H10" s="391" t="s">
        <v>47</v>
      </c>
      <c r="I10" s="392"/>
      <c r="J10" s="11" t="str">
        <f>VLOOKUP(H10,リスト!A12:B14,2,0)</f>
        <v>－</v>
      </c>
      <c r="K10" s="404" t="s">
        <v>284</v>
      </c>
      <c r="L10" s="405"/>
    </row>
    <row r="11" spans="1:12" ht="13.5" customHeight="1" x14ac:dyDescent="0.2">
      <c r="A11" s="10" t="s">
        <v>287</v>
      </c>
      <c r="B11" s="384" t="s">
        <v>288</v>
      </c>
      <c r="C11" s="385"/>
      <c r="D11" s="386" t="s">
        <v>289</v>
      </c>
      <c r="E11" s="386"/>
      <c r="F11" s="384"/>
      <c r="G11" s="384"/>
      <c r="H11" s="20">
        <v>8</v>
      </c>
      <c r="I11" s="12" t="s">
        <v>290</v>
      </c>
      <c r="J11" s="11" t="str">
        <f>IF(ISBLANK(H11),"",IF(H11&gt;=5,"○","×"))</f>
        <v>○</v>
      </c>
      <c r="K11" s="404" t="s">
        <v>291</v>
      </c>
      <c r="L11" s="405"/>
    </row>
    <row r="12" spans="1:12" ht="13.5" customHeight="1" x14ac:dyDescent="0.2">
      <c r="A12" s="10" t="s">
        <v>292</v>
      </c>
      <c r="B12" s="384" t="s">
        <v>293</v>
      </c>
      <c r="C12" s="385"/>
      <c r="D12" s="386" t="s">
        <v>294</v>
      </c>
      <c r="E12" s="386"/>
      <c r="F12" s="384"/>
      <c r="G12" s="384"/>
      <c r="H12" s="20">
        <v>16</v>
      </c>
      <c r="I12" s="12" t="s">
        <v>290</v>
      </c>
      <c r="J12" s="11" t="str">
        <f>IF(ISBLANK(H12),"",IF(AND(H12&gt;=12,H12&lt;=20),"○","×"))</f>
        <v>○</v>
      </c>
      <c r="K12" s="404" t="s">
        <v>295</v>
      </c>
      <c r="L12" s="405"/>
    </row>
    <row r="13" spans="1:12" ht="13.5" customHeight="1" x14ac:dyDescent="0.2">
      <c r="A13" s="10" t="s">
        <v>296</v>
      </c>
      <c r="B13" s="384" t="s">
        <v>297</v>
      </c>
      <c r="C13" s="385"/>
      <c r="D13" s="386" t="s">
        <v>289</v>
      </c>
      <c r="E13" s="386"/>
      <c r="F13" s="384"/>
      <c r="G13" s="384"/>
      <c r="H13" s="20">
        <v>15</v>
      </c>
      <c r="I13" s="12" t="s">
        <v>290</v>
      </c>
      <c r="J13" s="11" t="str">
        <f>IF(ISBLANK(H13),"",IF(H13&gt;=5,"○","×"))</f>
        <v>○</v>
      </c>
      <c r="K13" s="404" t="s">
        <v>291</v>
      </c>
      <c r="L13" s="405"/>
    </row>
    <row r="14" spans="1:12" ht="13.5" customHeight="1" x14ac:dyDescent="0.2">
      <c r="A14" s="10" t="s">
        <v>298</v>
      </c>
      <c r="B14" s="384" t="s">
        <v>299</v>
      </c>
      <c r="C14" s="385"/>
      <c r="D14" s="386" t="s">
        <v>294</v>
      </c>
      <c r="E14" s="386"/>
      <c r="F14" s="384"/>
      <c r="G14" s="384"/>
      <c r="H14" s="20">
        <v>20</v>
      </c>
      <c r="I14" s="12" t="s">
        <v>290</v>
      </c>
      <c r="J14" s="11" t="str">
        <f>IF(ISBLANK(H14),"",IF(H14=20,"○","×"))</f>
        <v>○</v>
      </c>
      <c r="K14" s="404" t="s">
        <v>300</v>
      </c>
      <c r="L14" s="405"/>
    </row>
    <row r="15" spans="1:12" s="13" customFormat="1" ht="13.5" customHeight="1" x14ac:dyDescent="0.2">
      <c r="A15" s="10" t="s">
        <v>301</v>
      </c>
      <c r="B15" s="384" t="s">
        <v>302</v>
      </c>
      <c r="C15" s="385"/>
      <c r="D15" s="384" t="s">
        <v>303</v>
      </c>
      <c r="E15" s="406"/>
      <c r="F15" s="406"/>
      <c r="G15" s="407"/>
      <c r="H15" s="391" t="s">
        <v>47</v>
      </c>
      <c r="I15" s="392"/>
      <c r="J15" s="11" t="str">
        <f>VLOOKUP(H15,リスト!$A$12:$B$14,2,0)</f>
        <v>－</v>
      </c>
      <c r="K15" s="404" t="s">
        <v>304</v>
      </c>
      <c r="L15" s="405"/>
    </row>
    <row r="16" spans="1:12" s="13" customFormat="1" ht="13.5" customHeight="1" x14ac:dyDescent="0.2">
      <c r="A16" s="10" t="s">
        <v>305</v>
      </c>
      <c r="B16" s="384" t="s">
        <v>306</v>
      </c>
      <c r="C16" s="385"/>
      <c r="D16" s="384" t="s">
        <v>307</v>
      </c>
      <c r="E16" s="406"/>
      <c r="F16" s="406"/>
      <c r="G16" s="407"/>
      <c r="H16" s="20"/>
      <c r="I16" s="12" t="s">
        <v>290</v>
      </c>
      <c r="J16" s="11" t="str">
        <f>IF(ISBLANK(H16),"",IF(AND(H16&gt;=10,H16&lt;=15),"○","×"))</f>
        <v/>
      </c>
      <c r="K16" s="404" t="s">
        <v>308</v>
      </c>
      <c r="L16" s="405"/>
    </row>
    <row r="17" spans="1:12" ht="27" customHeight="1" x14ac:dyDescent="0.2">
      <c r="A17" s="10" t="s">
        <v>309</v>
      </c>
      <c r="B17" s="384" t="s">
        <v>310</v>
      </c>
      <c r="C17" s="385"/>
      <c r="D17" s="386" t="s">
        <v>311</v>
      </c>
      <c r="E17" s="386"/>
      <c r="F17" s="384"/>
      <c r="G17" s="384"/>
      <c r="H17" s="391" t="s">
        <v>47</v>
      </c>
      <c r="I17" s="392"/>
      <c r="J17" s="11" t="e">
        <f>VLOOKUP(H17,リスト!A17:B20,2,0)</f>
        <v>#N/A</v>
      </c>
      <c r="K17" s="408" t="s">
        <v>312</v>
      </c>
      <c r="L17" s="409"/>
    </row>
    <row r="18" spans="1:12" ht="13.5" customHeight="1" x14ac:dyDescent="0.2">
      <c r="A18" s="10" t="s">
        <v>60</v>
      </c>
      <c r="B18" s="384" t="s">
        <v>313</v>
      </c>
      <c r="C18" s="385"/>
      <c r="D18" s="386" t="s">
        <v>311</v>
      </c>
      <c r="E18" s="386"/>
      <c r="F18" s="384"/>
      <c r="G18" s="384"/>
      <c r="H18" s="391" t="s">
        <v>61</v>
      </c>
      <c r="I18" s="392"/>
      <c r="J18" s="11" t="e">
        <f>VLOOKUP(H18,リスト!A22:B24,2,0)</f>
        <v>#N/A</v>
      </c>
      <c r="K18" s="393"/>
      <c r="L18" s="394"/>
    </row>
    <row r="19" spans="1:12" ht="13.5" customHeight="1" x14ac:dyDescent="0.2">
      <c r="A19" s="10" t="s">
        <v>65</v>
      </c>
      <c r="B19" s="384" t="s">
        <v>314</v>
      </c>
      <c r="C19" s="385"/>
      <c r="D19" s="386" t="s">
        <v>315</v>
      </c>
      <c r="E19" s="386"/>
      <c r="F19" s="384"/>
      <c r="G19" s="384"/>
      <c r="H19" s="391" t="s">
        <v>47</v>
      </c>
      <c r="I19" s="392"/>
      <c r="J19" s="11" t="str">
        <f>VLOOKUP(H19,リスト!A25:B28,2,0)</f>
        <v>－</v>
      </c>
      <c r="K19" s="404" t="s">
        <v>316</v>
      </c>
      <c r="L19" s="405"/>
    </row>
    <row r="20" spans="1:12" ht="13.5" customHeight="1" x14ac:dyDescent="0.2">
      <c r="A20" s="10" t="s">
        <v>317</v>
      </c>
      <c r="B20" s="384" t="s">
        <v>318</v>
      </c>
      <c r="C20" s="385"/>
      <c r="D20" s="386" t="s">
        <v>59</v>
      </c>
      <c r="E20" s="386"/>
      <c r="F20" s="384"/>
      <c r="G20" s="384"/>
      <c r="H20" s="391" t="s">
        <v>47</v>
      </c>
      <c r="I20" s="392"/>
      <c r="J20" s="11" t="e">
        <f>VLOOKUP(H20,リスト!A34:B37,2,0)</f>
        <v>#N/A</v>
      </c>
      <c r="K20" s="393"/>
      <c r="L20" s="394"/>
    </row>
    <row r="21" spans="1:12" ht="13.5" customHeight="1" x14ac:dyDescent="0.2">
      <c r="A21" s="410" t="s">
        <v>319</v>
      </c>
      <c r="B21" s="411" t="s">
        <v>320</v>
      </c>
      <c r="C21" s="412"/>
      <c r="D21" s="386" t="s">
        <v>321</v>
      </c>
      <c r="E21" s="386"/>
      <c r="F21" s="384"/>
      <c r="G21" s="384"/>
      <c r="H21" s="20"/>
      <c r="I21" s="12" t="s">
        <v>290</v>
      </c>
      <c r="J21" s="415" t="str">
        <f>IF(ISBLANK(H22),"",IF(AND(H22&lt;=(H21/2),H21&lt;=30),"○","×"))</f>
        <v/>
      </c>
      <c r="K21" s="417" t="s">
        <v>322</v>
      </c>
      <c r="L21" s="418"/>
    </row>
    <row r="22" spans="1:12" ht="21.6" customHeight="1" x14ac:dyDescent="0.2">
      <c r="A22" s="410"/>
      <c r="B22" s="413"/>
      <c r="C22" s="414"/>
      <c r="D22" s="386" t="s">
        <v>323</v>
      </c>
      <c r="E22" s="386"/>
      <c r="F22" s="384"/>
      <c r="G22" s="384"/>
      <c r="H22" s="20"/>
      <c r="I22" s="12" t="s">
        <v>290</v>
      </c>
      <c r="J22" s="416"/>
      <c r="K22" s="419"/>
      <c r="L22" s="420"/>
    </row>
    <row r="23" spans="1:12" ht="13.5" customHeight="1" x14ac:dyDescent="0.2">
      <c r="A23" s="10" t="s">
        <v>62</v>
      </c>
      <c r="B23" s="384" t="s">
        <v>324</v>
      </c>
      <c r="C23" s="385"/>
      <c r="D23" s="386" t="s">
        <v>63</v>
      </c>
      <c r="E23" s="386"/>
      <c r="F23" s="384"/>
      <c r="G23" s="384"/>
      <c r="H23" s="391" t="s">
        <v>64</v>
      </c>
      <c r="I23" s="392"/>
      <c r="J23" s="11" t="e">
        <f>VLOOKUP(H23,リスト!A34:B37,2,0)</f>
        <v>#N/A</v>
      </c>
      <c r="K23" s="393"/>
      <c r="L23" s="394"/>
    </row>
    <row r="24" spans="1:12" ht="13.5" customHeight="1" x14ac:dyDescent="0.2">
      <c r="A24" s="410" t="s">
        <v>325</v>
      </c>
      <c r="B24" s="411" t="s">
        <v>326</v>
      </c>
      <c r="C24" s="412"/>
      <c r="D24" s="386" t="s">
        <v>321</v>
      </c>
      <c r="E24" s="386"/>
      <c r="F24" s="384"/>
      <c r="G24" s="384"/>
      <c r="H24" s="20"/>
      <c r="I24" s="12" t="s">
        <v>290</v>
      </c>
      <c r="J24" s="415" t="str">
        <f>IF(ISBLANK(H25),"",IF(AND(H25&lt;=(H24/2),H24&lt;=30),"○","×"))</f>
        <v/>
      </c>
      <c r="K24" s="417" t="s">
        <v>322</v>
      </c>
      <c r="L24" s="418"/>
    </row>
    <row r="25" spans="1:12" ht="13.5" customHeight="1" x14ac:dyDescent="0.2">
      <c r="A25" s="410"/>
      <c r="B25" s="413"/>
      <c r="C25" s="414"/>
      <c r="D25" s="386" t="s">
        <v>323</v>
      </c>
      <c r="E25" s="386"/>
      <c r="F25" s="384"/>
      <c r="G25" s="384"/>
      <c r="H25" s="20"/>
      <c r="I25" s="12" t="s">
        <v>290</v>
      </c>
      <c r="J25" s="416"/>
      <c r="K25" s="419"/>
      <c r="L25" s="420"/>
    </row>
    <row r="26" spans="1:12" ht="27" customHeight="1" x14ac:dyDescent="0.2">
      <c r="A26" s="10" t="s">
        <v>69</v>
      </c>
      <c r="B26" s="384" t="s">
        <v>327</v>
      </c>
      <c r="C26" s="385"/>
      <c r="D26" s="421" t="s">
        <v>328</v>
      </c>
      <c r="E26" s="421"/>
      <c r="F26" s="421"/>
      <c r="G26" s="421"/>
      <c r="H26" s="422" t="s">
        <v>72</v>
      </c>
      <c r="I26" s="423"/>
      <c r="J26" s="11" t="e">
        <f>VLOOKUP(H26,リスト!A44:B46,2,0)</f>
        <v>#N/A</v>
      </c>
      <c r="K26" s="404" t="s">
        <v>329</v>
      </c>
      <c r="L26" s="405"/>
    </row>
    <row r="27" spans="1:12" ht="13.5" customHeight="1" x14ac:dyDescent="0.2">
      <c r="A27" s="10" t="s">
        <v>330</v>
      </c>
      <c r="B27" s="384" t="s">
        <v>331</v>
      </c>
      <c r="C27" s="385"/>
      <c r="D27" s="424" t="s">
        <v>332</v>
      </c>
      <c r="E27" s="424"/>
      <c r="F27" s="424"/>
      <c r="G27" s="424"/>
      <c r="H27" s="391" t="s">
        <v>333</v>
      </c>
      <c r="I27" s="392"/>
      <c r="J27" s="11" t="str">
        <f>VLOOKUP(H27,リスト!A39:B42,2,0)</f>
        <v>○</v>
      </c>
      <c r="K27" s="404" t="s">
        <v>334</v>
      </c>
      <c r="L27" s="405"/>
    </row>
    <row r="28" spans="1:12" ht="13.5" customHeight="1" x14ac:dyDescent="0.2">
      <c r="A28" s="10" t="s">
        <v>75</v>
      </c>
      <c r="B28" s="384" t="s">
        <v>335</v>
      </c>
      <c r="C28" s="385"/>
      <c r="D28" s="424" t="s">
        <v>336</v>
      </c>
      <c r="E28" s="424"/>
      <c r="F28" s="424"/>
      <c r="G28" s="424"/>
      <c r="H28" s="391" t="s">
        <v>77</v>
      </c>
      <c r="I28" s="392"/>
      <c r="J28" s="11" t="e">
        <f>VLOOKUP(H28,リスト!A49:B51,2,0)</f>
        <v>#N/A</v>
      </c>
      <c r="K28" s="404" t="s">
        <v>337</v>
      </c>
      <c r="L28" s="405"/>
    </row>
    <row r="29" spans="1:12" ht="13.5" customHeight="1" x14ac:dyDescent="0.2">
      <c r="A29" s="10" t="s">
        <v>79</v>
      </c>
      <c r="B29" s="384" t="s">
        <v>338</v>
      </c>
      <c r="C29" s="385"/>
      <c r="D29" s="386" t="s">
        <v>315</v>
      </c>
      <c r="E29" s="386"/>
      <c r="F29" s="384"/>
      <c r="G29" s="384"/>
      <c r="H29" s="391" t="s">
        <v>80</v>
      </c>
      <c r="I29" s="392"/>
      <c r="J29" s="11" t="str">
        <f>VLOOKUP(H29,リスト!A25:B28,2,0)</f>
        <v>○</v>
      </c>
      <c r="K29" s="404" t="s">
        <v>339</v>
      </c>
      <c r="L29" s="405"/>
    </row>
    <row r="30" spans="1:12" s="13" customFormat="1" ht="13.5" customHeight="1" x14ac:dyDescent="0.2">
      <c r="A30" s="10" t="s">
        <v>83</v>
      </c>
      <c r="B30" s="384" t="s">
        <v>340</v>
      </c>
      <c r="C30" s="385"/>
      <c r="D30" s="425" t="s">
        <v>341</v>
      </c>
      <c r="E30" s="406"/>
      <c r="F30" s="406"/>
      <c r="G30" s="407"/>
      <c r="H30" s="391" t="s">
        <v>47</v>
      </c>
      <c r="I30" s="392"/>
      <c r="J30" s="11" t="e">
        <f>VLOOKUP(H30,リスト!A54:B55,2,0)</f>
        <v>#N/A</v>
      </c>
      <c r="K30" s="404" t="s">
        <v>342</v>
      </c>
      <c r="L30" s="405"/>
    </row>
    <row r="31" spans="1:12" s="13" customFormat="1" ht="13.5" customHeight="1" x14ac:dyDescent="0.2">
      <c r="A31" s="10" t="s">
        <v>92</v>
      </c>
      <c r="B31" s="384" t="s">
        <v>343</v>
      </c>
      <c r="C31" s="385"/>
      <c r="D31" s="425" t="s">
        <v>341</v>
      </c>
      <c r="E31" s="406"/>
      <c r="F31" s="406"/>
      <c r="G31" s="407"/>
      <c r="H31" s="391" t="s">
        <v>47</v>
      </c>
      <c r="I31" s="392"/>
      <c r="J31" s="11" t="e">
        <f>VLOOKUP(H31,リスト!A54:B55,2,0)</f>
        <v>#N/A</v>
      </c>
      <c r="K31" s="404" t="s">
        <v>342</v>
      </c>
      <c r="L31" s="405"/>
    </row>
    <row r="32" spans="1:12" ht="13.5" customHeight="1" x14ac:dyDescent="0.2">
      <c r="A32" s="10" t="s">
        <v>87</v>
      </c>
      <c r="B32" s="384" t="s">
        <v>344</v>
      </c>
      <c r="C32" s="385"/>
      <c r="D32" s="386" t="s">
        <v>345</v>
      </c>
      <c r="E32" s="386"/>
      <c r="F32" s="384"/>
      <c r="G32" s="384"/>
      <c r="H32" s="426" t="s">
        <v>47</v>
      </c>
      <c r="I32" s="427"/>
      <c r="J32" s="11" t="e">
        <f>VLOOKUP(H32,リスト!A57:B60,2,0)</f>
        <v>#N/A</v>
      </c>
      <c r="K32" s="404" t="s">
        <v>346</v>
      </c>
      <c r="L32" s="405"/>
    </row>
    <row r="33" spans="1:12" ht="13.5" customHeight="1" x14ac:dyDescent="0.2">
      <c r="A33" s="10" t="s">
        <v>93</v>
      </c>
      <c r="B33" s="384" t="s">
        <v>347</v>
      </c>
      <c r="C33" s="385"/>
      <c r="D33" s="386" t="s">
        <v>345</v>
      </c>
      <c r="E33" s="386"/>
      <c r="F33" s="384"/>
      <c r="G33" s="384"/>
      <c r="H33" s="426" t="s">
        <v>47</v>
      </c>
      <c r="I33" s="427"/>
      <c r="J33" s="11" t="str">
        <f>VLOOKUP(H33,リスト!A62:B64,2,0)</f>
        <v>－</v>
      </c>
      <c r="K33" s="404" t="s">
        <v>348</v>
      </c>
      <c r="L33" s="405"/>
    </row>
    <row r="34" spans="1:12" ht="13.5" customHeight="1" x14ac:dyDescent="0.2">
      <c r="A34" s="10" t="s">
        <v>90</v>
      </c>
      <c r="B34" s="384" t="s">
        <v>349</v>
      </c>
      <c r="C34" s="385"/>
      <c r="D34" s="386" t="s">
        <v>350</v>
      </c>
      <c r="E34" s="386"/>
      <c r="F34" s="384"/>
      <c r="G34" s="384"/>
      <c r="H34" s="426" t="s">
        <v>47</v>
      </c>
      <c r="I34" s="427"/>
      <c r="J34" s="11" t="str">
        <f>VLOOKUP(H34,リスト!A66:B68,2,0)</f>
        <v>－</v>
      </c>
      <c r="K34" s="417" t="s">
        <v>351</v>
      </c>
      <c r="L34" s="418"/>
    </row>
    <row r="35" spans="1:12" s="13" customFormat="1" ht="13.5" customHeight="1" x14ac:dyDescent="0.2">
      <c r="A35" s="10" t="s">
        <v>95</v>
      </c>
      <c r="B35" s="384" t="s">
        <v>352</v>
      </c>
      <c r="C35" s="385"/>
      <c r="D35" s="386" t="s">
        <v>350</v>
      </c>
      <c r="E35" s="386"/>
      <c r="F35" s="384"/>
      <c r="G35" s="384"/>
      <c r="H35" s="426" t="s">
        <v>47</v>
      </c>
      <c r="I35" s="427"/>
      <c r="J35" s="11" t="str">
        <f>VLOOKUP(H35,リスト!A66:B68,2,0)</f>
        <v>－</v>
      </c>
      <c r="K35" s="419"/>
      <c r="L35" s="420"/>
    </row>
    <row r="36" spans="1:12" ht="13.5" customHeight="1" x14ac:dyDescent="0.2">
      <c r="A36" s="10" t="s">
        <v>98</v>
      </c>
      <c r="B36" s="384" t="s">
        <v>353</v>
      </c>
      <c r="C36" s="385"/>
      <c r="D36" s="436" t="s">
        <v>354</v>
      </c>
      <c r="E36" s="386"/>
      <c r="F36" s="384"/>
      <c r="G36" s="384"/>
      <c r="H36" s="426" t="s">
        <v>47</v>
      </c>
      <c r="I36" s="427"/>
      <c r="J36" s="11" t="e">
        <f>VLOOKUP(H36,リスト!A71:B73,2,0)</f>
        <v>#N/A</v>
      </c>
      <c r="K36" s="417" t="s">
        <v>355</v>
      </c>
      <c r="L36" s="418"/>
    </row>
    <row r="37" spans="1:12" s="13" customFormat="1" ht="13.5" customHeight="1" x14ac:dyDescent="0.2">
      <c r="A37" s="10" t="s">
        <v>101</v>
      </c>
      <c r="B37" s="384" t="s">
        <v>356</v>
      </c>
      <c r="C37" s="385"/>
      <c r="D37" s="436" t="s">
        <v>357</v>
      </c>
      <c r="E37" s="386"/>
      <c r="F37" s="384"/>
      <c r="G37" s="384"/>
      <c r="H37" s="426" t="s">
        <v>47</v>
      </c>
      <c r="I37" s="427"/>
      <c r="J37" s="11" t="str">
        <f>VLOOKUP(H37,リスト!A75:B78,2,0)</f>
        <v>－</v>
      </c>
      <c r="K37" s="419"/>
      <c r="L37" s="420"/>
    </row>
    <row r="38" spans="1:12" s="13" customFormat="1" ht="13.5" customHeight="1" x14ac:dyDescent="0.2">
      <c r="A38" s="10" t="s">
        <v>103</v>
      </c>
      <c r="B38" s="384" t="s">
        <v>358</v>
      </c>
      <c r="C38" s="385"/>
      <c r="D38" s="425" t="s">
        <v>359</v>
      </c>
      <c r="E38" s="406"/>
      <c r="F38" s="406"/>
      <c r="G38" s="407"/>
      <c r="H38" s="391" t="s">
        <v>47</v>
      </c>
      <c r="I38" s="392"/>
      <c r="J38" s="11" t="str">
        <f>VLOOKUP(H38,リスト!A25:B28,2,0)</f>
        <v>－</v>
      </c>
      <c r="K38" s="404" t="s">
        <v>339</v>
      </c>
      <c r="L38" s="405"/>
    </row>
    <row r="39" spans="1:12" ht="13.5" customHeight="1" x14ac:dyDescent="0.2">
      <c r="A39" s="14" t="s">
        <v>105</v>
      </c>
      <c r="B39" s="428" t="s">
        <v>360</v>
      </c>
      <c r="C39" s="429"/>
      <c r="D39" s="430" t="s">
        <v>361</v>
      </c>
      <c r="E39" s="424"/>
      <c r="F39" s="424"/>
      <c r="G39" s="431"/>
      <c r="H39" s="432" t="s">
        <v>47</v>
      </c>
      <c r="I39" s="433"/>
      <c r="J39" s="11" t="str">
        <f>VLOOKUP(H39,リスト!A30:B32,2,0)</f>
        <v>－</v>
      </c>
      <c r="K39" s="434" t="s">
        <v>362</v>
      </c>
      <c r="L39" s="435"/>
    </row>
    <row r="40" spans="1:12" ht="13.5" customHeight="1" thickBot="1" x14ac:dyDescent="0.25">
      <c r="A40" s="10" t="s">
        <v>109</v>
      </c>
      <c r="B40" s="384" t="s">
        <v>110</v>
      </c>
      <c r="C40" s="385"/>
      <c r="D40" s="384" t="s">
        <v>111</v>
      </c>
      <c r="E40" s="406"/>
      <c r="F40" s="406"/>
      <c r="G40" s="406"/>
      <c r="H40" s="457" t="s">
        <v>112</v>
      </c>
      <c r="I40" s="458"/>
      <c r="J40" s="15" t="str">
        <f>VLOOKUP(H40,リスト!A80:B81,2,0)</f>
        <v>問題なし</v>
      </c>
      <c r="K40" s="459" t="s">
        <v>363</v>
      </c>
      <c r="L40" s="459"/>
    </row>
    <row r="41" spans="1:12" ht="7.5" customHeight="1" x14ac:dyDescent="0.2">
      <c r="K41" s="437"/>
      <c r="L41" s="437"/>
    </row>
    <row r="42" spans="1:12" ht="15" customHeight="1" x14ac:dyDescent="0.2">
      <c r="A42" s="460" t="s">
        <v>364</v>
      </c>
      <c r="B42" s="460"/>
      <c r="C42" s="461">
        <v>45124</v>
      </c>
      <c r="D42" s="447"/>
      <c r="E42" s="445" t="s">
        <v>365</v>
      </c>
      <c r="F42" s="450"/>
      <c r="G42" s="451" t="s">
        <v>366</v>
      </c>
      <c r="H42" s="452"/>
      <c r="I42" s="452"/>
      <c r="J42" s="455" t="s">
        <v>367</v>
      </c>
      <c r="K42" s="438" t="s">
        <v>123</v>
      </c>
      <c r="L42" s="438"/>
    </row>
    <row r="43" spans="1:12" ht="15" customHeight="1" x14ac:dyDescent="0.2">
      <c r="A43" s="460"/>
      <c r="B43" s="460"/>
      <c r="C43" s="448"/>
      <c r="D43" s="449"/>
      <c r="E43" s="450"/>
      <c r="F43" s="450"/>
      <c r="G43" s="453"/>
      <c r="H43" s="454"/>
      <c r="I43" s="454"/>
      <c r="J43" s="456"/>
      <c r="K43" s="439" t="str">
        <f>IF(COUNTIF(J5:J39,"×")&gt;=1,"不適合",IF(AND(COUNTIF(J5:J39,"○")&gt;=9,J40="問題なし"),"適合",IF(J40="ブロック競技部長に確認","ブロック競技部会に転送","")))</f>
        <v>適合</v>
      </c>
      <c r="L43" s="440"/>
    </row>
    <row r="44" spans="1:12" ht="15" customHeight="1" x14ac:dyDescent="0.2">
      <c r="A44" s="445" t="s">
        <v>368</v>
      </c>
      <c r="B44" s="445"/>
      <c r="C44" s="446" t="s">
        <v>369</v>
      </c>
      <c r="D44" s="447"/>
      <c r="E44" s="445" t="s">
        <v>370</v>
      </c>
      <c r="F44" s="450"/>
      <c r="G44" s="451" t="s">
        <v>371</v>
      </c>
      <c r="H44" s="452"/>
      <c r="I44" s="452"/>
      <c r="J44" s="455" t="s">
        <v>367</v>
      </c>
      <c r="K44" s="441"/>
      <c r="L44" s="442"/>
    </row>
    <row r="45" spans="1:12" ht="15" customHeight="1" x14ac:dyDescent="0.2">
      <c r="A45" s="445"/>
      <c r="B45" s="445"/>
      <c r="C45" s="448"/>
      <c r="D45" s="449"/>
      <c r="E45" s="450"/>
      <c r="F45" s="450"/>
      <c r="G45" s="453"/>
      <c r="H45" s="454"/>
      <c r="I45" s="454"/>
      <c r="J45" s="456"/>
      <c r="K45" s="443"/>
      <c r="L45" s="444"/>
    </row>
    <row r="46" spans="1:12" ht="11.4" customHeight="1" x14ac:dyDescent="0.2">
      <c r="K46" s="437"/>
      <c r="L46" s="437"/>
    </row>
    <row r="47" spans="1:12" ht="11.4" customHeight="1" x14ac:dyDescent="0.2"/>
    <row r="48" spans="1:12" ht="11.4" customHeight="1" x14ac:dyDescent="0.2"/>
    <row r="49" spans="3:8" ht="11.4" customHeight="1" x14ac:dyDescent="0.2">
      <c r="C49" s="16"/>
    </row>
    <row r="50" spans="3:8" ht="11.4" customHeight="1" x14ac:dyDescent="0.2">
      <c r="C50" s="16"/>
      <c r="H50" s="17"/>
    </row>
    <row r="51" spans="3:8" ht="11.4" customHeight="1" x14ac:dyDescent="0.2">
      <c r="H51" s="17"/>
    </row>
    <row r="52" spans="3:8" ht="11.4" customHeight="1" x14ac:dyDescent="0.2">
      <c r="H52" s="17"/>
    </row>
    <row r="53" spans="3:8" ht="11.4" customHeight="1" x14ac:dyDescent="0.2">
      <c r="F53" s="17"/>
      <c r="G53" s="17"/>
      <c r="H53" s="17"/>
    </row>
    <row r="54" spans="3:8" ht="11.4" customHeight="1" x14ac:dyDescent="0.2">
      <c r="F54" s="17"/>
      <c r="G54" s="17"/>
      <c r="H54" s="17"/>
    </row>
    <row r="55" spans="3:8" ht="11.4" customHeight="1" x14ac:dyDescent="0.2">
      <c r="C55" s="16"/>
      <c r="D55" s="16"/>
      <c r="E55" s="17"/>
      <c r="F55" s="17"/>
      <c r="G55" s="17"/>
      <c r="H55" s="17"/>
    </row>
    <row r="56" spans="3:8" ht="11.4" customHeight="1" x14ac:dyDescent="0.2"/>
    <row r="57" spans="3:8" ht="11.4" customHeight="1" x14ac:dyDescent="0.2"/>
    <row r="58" spans="3:8" ht="11.4" customHeight="1" x14ac:dyDescent="0.2"/>
    <row r="59" spans="3:8" ht="11.4" customHeight="1" x14ac:dyDescent="0.2"/>
    <row r="60" spans="3:8" ht="11.4" customHeight="1" x14ac:dyDescent="0.2"/>
    <row r="61" spans="3:8" ht="11.4" customHeight="1" x14ac:dyDescent="0.2"/>
    <row r="62" spans="3:8" ht="11.4" customHeight="1" x14ac:dyDescent="0.2"/>
    <row r="63" spans="3:8" ht="11.4" customHeight="1" x14ac:dyDescent="0.2"/>
    <row r="64" spans="3:8" ht="11.4" customHeight="1" x14ac:dyDescent="0.2"/>
    <row r="65" ht="11.4" customHeight="1" x14ac:dyDescent="0.2"/>
    <row r="66" ht="11.4" customHeight="1" x14ac:dyDescent="0.2"/>
    <row r="67" ht="11.4" customHeight="1" x14ac:dyDescent="0.2"/>
    <row r="68" ht="11.4" customHeight="1" x14ac:dyDescent="0.2"/>
    <row r="69" ht="11.4" customHeight="1" x14ac:dyDescent="0.2"/>
    <row r="70" ht="11.4" customHeight="1" x14ac:dyDescent="0.2"/>
    <row r="71" ht="11.4" customHeight="1" x14ac:dyDescent="0.2"/>
    <row r="72" ht="11.4" customHeight="1" x14ac:dyDescent="0.2"/>
    <row r="73" ht="11.4" customHeight="1" x14ac:dyDescent="0.2"/>
    <row r="74" ht="11.4" customHeight="1" x14ac:dyDescent="0.2"/>
    <row r="75" ht="11.4" customHeight="1" x14ac:dyDescent="0.2"/>
  </sheetData>
  <dataConsolidate/>
  <mergeCells count="157">
    <mergeCell ref="K46:L46"/>
    <mergeCell ref="K42:L42"/>
    <mergeCell ref="K43:L45"/>
    <mergeCell ref="A44:B45"/>
    <mergeCell ref="C44:D45"/>
    <mergeCell ref="E44:F45"/>
    <mergeCell ref="G44:I45"/>
    <mergeCell ref="J44:J45"/>
    <mergeCell ref="B40:C40"/>
    <mergeCell ref="D40:G40"/>
    <mergeCell ref="H40:I40"/>
    <mergeCell ref="K40:L40"/>
    <mergeCell ref="K41:L41"/>
    <mergeCell ref="A42:B43"/>
    <mergeCell ref="C42:D43"/>
    <mergeCell ref="E42:F43"/>
    <mergeCell ref="G42:I43"/>
    <mergeCell ref="J42:J43"/>
    <mergeCell ref="B38:C38"/>
    <mergeCell ref="D38:G38"/>
    <mergeCell ref="H38:I38"/>
    <mergeCell ref="K38:L38"/>
    <mergeCell ref="B39:C39"/>
    <mergeCell ref="D39:G39"/>
    <mergeCell ref="H39:I39"/>
    <mergeCell ref="K39:L39"/>
    <mergeCell ref="B36:C36"/>
    <mergeCell ref="D36:G36"/>
    <mergeCell ref="H36:I36"/>
    <mergeCell ref="K36:L37"/>
    <mergeCell ref="B37:C37"/>
    <mergeCell ref="D37:G37"/>
    <mergeCell ref="H37:I37"/>
    <mergeCell ref="B34:C34"/>
    <mergeCell ref="D34:G34"/>
    <mergeCell ref="H34:I34"/>
    <mergeCell ref="K34:L35"/>
    <mergeCell ref="B35:C35"/>
    <mergeCell ref="D35:G35"/>
    <mergeCell ref="H35:I35"/>
    <mergeCell ref="B32:C32"/>
    <mergeCell ref="D32:G32"/>
    <mergeCell ref="H32:I32"/>
    <mergeCell ref="K32:L32"/>
    <mergeCell ref="B33:C33"/>
    <mergeCell ref="D33:G33"/>
    <mergeCell ref="H33:I33"/>
    <mergeCell ref="K33:L33"/>
    <mergeCell ref="B30:C30"/>
    <mergeCell ref="D30:G30"/>
    <mergeCell ref="H30:I30"/>
    <mergeCell ref="K30:L30"/>
    <mergeCell ref="B31:C31"/>
    <mergeCell ref="D31:G31"/>
    <mergeCell ref="H31:I31"/>
    <mergeCell ref="K31:L31"/>
    <mergeCell ref="B28:C28"/>
    <mergeCell ref="D28:G28"/>
    <mergeCell ref="H28:I28"/>
    <mergeCell ref="K28:L28"/>
    <mergeCell ref="B29:C29"/>
    <mergeCell ref="D29:G29"/>
    <mergeCell ref="H29:I29"/>
    <mergeCell ref="K29:L29"/>
    <mergeCell ref="B26:C26"/>
    <mergeCell ref="D26:G26"/>
    <mergeCell ref="H26:I26"/>
    <mergeCell ref="K26:L26"/>
    <mergeCell ref="B27:C27"/>
    <mergeCell ref="D27:G27"/>
    <mergeCell ref="H27:I27"/>
    <mergeCell ref="K27:L27"/>
    <mergeCell ref="B23:C23"/>
    <mergeCell ref="D23:G23"/>
    <mergeCell ref="H23:I23"/>
    <mergeCell ref="K23:L23"/>
    <mergeCell ref="A24:A25"/>
    <mergeCell ref="B24:C25"/>
    <mergeCell ref="D24:G24"/>
    <mergeCell ref="J24:J25"/>
    <mergeCell ref="K24:L25"/>
    <mergeCell ref="D25:G25"/>
    <mergeCell ref="B20:C20"/>
    <mergeCell ref="D20:G20"/>
    <mergeCell ref="H20:I20"/>
    <mergeCell ref="K20:L20"/>
    <mergeCell ref="A21:A22"/>
    <mergeCell ref="B21:C22"/>
    <mergeCell ref="D21:G21"/>
    <mergeCell ref="J21:J22"/>
    <mergeCell ref="K21:L22"/>
    <mergeCell ref="D22:G22"/>
    <mergeCell ref="B18:C18"/>
    <mergeCell ref="D18:G18"/>
    <mergeCell ref="H18:I18"/>
    <mergeCell ref="K18:L18"/>
    <mergeCell ref="B19:C19"/>
    <mergeCell ref="D19:G19"/>
    <mergeCell ref="H19:I19"/>
    <mergeCell ref="K19:L19"/>
    <mergeCell ref="B16:C16"/>
    <mergeCell ref="D16:G16"/>
    <mergeCell ref="K16:L16"/>
    <mergeCell ref="B17:C17"/>
    <mergeCell ref="D17:G17"/>
    <mergeCell ref="H17:I17"/>
    <mergeCell ref="K17:L17"/>
    <mergeCell ref="B14:C14"/>
    <mergeCell ref="D14:G14"/>
    <mergeCell ref="K14:L14"/>
    <mergeCell ref="B15:C15"/>
    <mergeCell ref="D15:G15"/>
    <mergeCell ref="H15:I15"/>
    <mergeCell ref="K15:L15"/>
    <mergeCell ref="B12:C12"/>
    <mergeCell ref="D12:G12"/>
    <mergeCell ref="K12:L12"/>
    <mergeCell ref="B13:C13"/>
    <mergeCell ref="D13:G13"/>
    <mergeCell ref="K13:L13"/>
    <mergeCell ref="B10:C10"/>
    <mergeCell ref="D10:G10"/>
    <mergeCell ref="H10:I10"/>
    <mergeCell ref="K10:L10"/>
    <mergeCell ref="B11:C11"/>
    <mergeCell ref="D11:G11"/>
    <mergeCell ref="K11:L11"/>
    <mergeCell ref="B8:C8"/>
    <mergeCell ref="D8:G8"/>
    <mergeCell ref="H8:I8"/>
    <mergeCell ref="K8:L8"/>
    <mergeCell ref="B9:C9"/>
    <mergeCell ref="D9:G9"/>
    <mergeCell ref="H9:I9"/>
    <mergeCell ref="K9:L9"/>
    <mergeCell ref="B7:C7"/>
    <mergeCell ref="D7:G7"/>
    <mergeCell ref="H7:I7"/>
    <mergeCell ref="K7:L7"/>
    <mergeCell ref="B4:C4"/>
    <mergeCell ref="D4:G4"/>
    <mergeCell ref="H4:I4"/>
    <mergeCell ref="K4:L4"/>
    <mergeCell ref="B5:C5"/>
    <mergeCell ref="D5:G5"/>
    <mergeCell ref="H5:I5"/>
    <mergeCell ref="K5:L5"/>
    <mergeCell ref="A1:J1"/>
    <mergeCell ref="K1:L1"/>
    <mergeCell ref="C2:D2"/>
    <mergeCell ref="H2:J2"/>
    <mergeCell ref="B3:C3"/>
    <mergeCell ref="K3:L3"/>
    <mergeCell ref="B6:C6"/>
    <mergeCell ref="D6:G6"/>
    <mergeCell ref="H6:I6"/>
    <mergeCell ref="K6:L6"/>
  </mergeCells>
  <phoneticPr fontId="2"/>
  <conditionalFormatting sqref="J1 J3:K3 J4:J15 J17:J29 J41:K41 J46:K46 J57:K57 J62:K65536 K43 M42">
    <cfRule type="expression" dxfId="4" priority="4" stopIfTrue="1">
      <formula>LEFT(J1,LEN("次"))="次"</formula>
    </cfRule>
  </conditionalFormatting>
  <conditionalFormatting sqref="J4:J21 J23:J40 J1 J3:K3 K7:K8 K18 K20 K23 J41:K41 J46:K46 J57:K57 J62:K65536">
    <cfRule type="expression" dxfId="3" priority="3" stopIfTrue="1">
      <formula>NOT(ISERROR(SEARCH("×",J1)))</formula>
    </cfRule>
  </conditionalFormatting>
  <conditionalFormatting sqref="J5">
    <cfRule type="containsText" dxfId="2" priority="1" stopIfTrue="1" operator="containsText" text="FALSE">
      <formula>NOT(ISERROR(SEARCH("FALSE",J5)))</formula>
    </cfRule>
  </conditionalFormatting>
  <conditionalFormatting sqref="J5:J40 K43:L45">
    <cfRule type="containsErrors" dxfId="1" priority="2" stopIfTrue="1">
      <formula>ISERROR(J5)</formula>
    </cfRule>
  </conditionalFormatting>
  <conditionalFormatting sqref="K43">
    <cfRule type="expression" dxfId="0" priority="5" stopIfTrue="1">
      <formula>LEFT(K43,LEN("不適合"))="不適合"</formula>
    </cfRule>
  </conditionalFormatting>
  <dataValidations count="20">
    <dataValidation type="list" allowBlank="1" showInputMessage="1" showErrorMessage="1" sqref="K2" xr:uid="{4DAD4708-D1F9-46EF-A6C2-33D9D3DCB0E3}">
      <formula1>"北海道,青森県,岩手県,宮城県,秋田県,山形県,福島県,茨城県,栃木県,群馬県,埼玉県,千葉県,東京都,神奈川県,山梨県,新潟県,富山県,石川県,福井県,長野県,岐阜県,静岡県,愛知県,三重県,滋賀県,京都府,大阪府,兵庫県,奈良県,和歌山県,鳥取県,島根県,岡山県,広島県,山口県,徳島県,香川県,愛媛県,高知県,福岡県,佐賀県,長崎県,熊本県,大分県,宮崎県,鹿児島県,沖縄県"</formula1>
    </dataValidation>
    <dataValidation type="list" allowBlank="1" showInputMessage="1" showErrorMessage="1" sqref="H18:I18" xr:uid="{39C96DC9-D2C3-4612-AC57-946998B5B219}">
      <formula1>"背面選手番号上部,選手番号上部以外の背面,表示なし"</formula1>
    </dataValidation>
    <dataValidation type="list" allowBlank="1" showInputMessage="1" showErrorMessage="1" sqref="H17:I17" xr:uid="{86456CBD-7949-4D0A-9623-6A9B9E7558BB}">
      <formula1>"前面選手番号上部のみ,左胸または右胸と選手番号上部,左胸または右胸のみ,その他の場所,表示なし"</formula1>
    </dataValidation>
    <dataValidation type="list" allowBlank="1" showInputMessage="1" showErrorMessage="1" sqref="H5:I5" xr:uid="{506E6E32-B09E-4370-8227-43D466789D52}">
      <formula1>"2013年度以前に検定・承認,2014年度以降に検定・承認"</formula1>
    </dataValidation>
    <dataValidation type="list" allowBlank="1" showInputMessage="1" showErrorMessage="1" sqref="H40:I40" xr:uid="{984681BA-DD08-456C-A1FB-2C276E46B271}">
      <formula1>"判断困難な事案が存在した,判断困難な事案は存在しなかった"</formula1>
    </dataValidation>
    <dataValidation type="list" allowBlank="1" showInputMessage="1" showErrorMessage="1" sqref="H39:I39" xr:uid="{02760105-5FCD-4D17-916F-B80579485D99}">
      <formula1>"実面積で２０平方ｃｍ以内,実面積で２０平方ｃｍを超過,表示なし"</formula1>
    </dataValidation>
    <dataValidation type="list" allowBlank="1" showInputMessage="1" showErrorMessage="1" sqref="H37:I37" xr:uid="{F8A73C1A-810C-4F4D-85D7-05A6ABE9F53D}">
      <formula1>"前面に１箇所のみ表示,前面に複数箇所表示,後面に表示,表示なし"</formula1>
    </dataValidation>
    <dataValidation type="list" allowBlank="1" showInputMessage="1" showErrorMessage="1" sqref="H36:I36" xr:uid="{10746AB7-489F-420D-BFA0-588A42C4B2DC}">
      <formula1>"袖部に１箇所のみ表示,袖部に複数箇所表示,袖部以外に表示,表示なし"</formula1>
    </dataValidation>
    <dataValidation type="list" allowBlank="1" showInputMessage="1" showErrorMessage="1" sqref="H34:I35" xr:uid="{522A4440-F941-486C-B56A-4E589BF8DBD7}">
      <formula1>"実面積で２５平方ｃｍ以内,実面積で２５平方ｃｍを超過,表示なし"</formula1>
    </dataValidation>
    <dataValidation type="list" allowBlank="1" showInputMessage="1" showErrorMessage="1" sqref="H33:I33" xr:uid="{7647CCCC-0509-4349-92D5-BA6F8239D971}">
      <formula1>"何れか１箇所,複数箇所,表示なし"</formula1>
    </dataValidation>
    <dataValidation type="list" allowBlank="1" showInputMessage="1" showErrorMessage="1" sqref="H32:I32" xr:uid="{6C801D9D-3642-49E6-9567-CC71A29ED5A5}">
      <formula1>"右胸または左胸１箇所,右胸または左胸を含む複数箇所,右胸または左胸以外の場所,表示なし"</formula1>
    </dataValidation>
    <dataValidation type="list" allowBlank="1" showInputMessage="1" showErrorMessage="1" sqref="H30:I31" xr:uid="{843F7FD8-1BBB-45E9-806C-1B747A40FA4F}">
      <formula1>"選手全員統一,一部不揃い,表示なし"</formula1>
    </dataValidation>
    <dataValidation type="list" allowBlank="1" showInputMessage="1" showErrorMessage="1" sqref="H28:I28" xr:uid="{E455D3C9-8430-4C8F-94B8-6AC2555B2344}">
      <formula1>"左袖または左胸に表示,左袖と左胸に表示,左袖または左胸以外に表示,表示なし"</formula1>
    </dataValidation>
    <dataValidation type="list" allowBlank="1" showInputMessage="1" showErrorMessage="1" sqref="H27:I27" xr:uid="{600BDE15-991C-402E-BAB1-F52DCD3144FE}">
      <formula1>"1種類に統一されている,デザインは同一だが、大きさが異なる,チーム表示が複数存在,表示なし"</formula1>
    </dataValidation>
    <dataValidation type="list" allowBlank="1" showInputMessage="1" showErrorMessage="1" sqref="H26:I26" xr:uid="{62FA3E54-4193-4C15-A018-38A33C5D5620}">
      <formula1>"同一チームと認められる表示,チーム名と異なる文字・数字を含む表示,表示なし"</formula1>
    </dataValidation>
    <dataValidation type="list" allowBlank="1" showInputMessage="1" showErrorMessage="1" sqref="H20:I20 H23:I23" xr:uid="{23606429-8D8C-4EE8-9D77-2FD6453502F6}">
      <formula1>"６ｃｍ×３０ｃｍ以内,幅３０ｃｍを超過,高さ６ｃｍを超過,表示なし"</formula1>
    </dataValidation>
    <dataValidation type="list" allowBlank="1" showInputMessage="1" showErrorMessage="1" sqref="H19:I19 H29:I29 H38:I38" xr:uid="{5523F915-8470-40A0-AB43-898CD91FEFA7}">
      <formula1>"４ｃｍ×１０ｃｍ以内,実面積で４０平方ｃｍ以内,実面積で４０平方ｃｍを超過,表示なし"</formula1>
    </dataValidation>
    <dataValidation type="list" allowBlank="1" showInputMessage="1" showErrorMessage="1" sqref="H10:I10 H15:I15" xr:uid="{8C5973FB-D168-454D-B51C-9A41CD62EDAC}">
      <formula1>"○,×,表示なし"</formula1>
    </dataValidation>
    <dataValidation type="list" allowBlank="1" showInputMessage="1" showErrorMessage="1" sqref="H7:I9" xr:uid="{04D466BE-A4BF-4799-A5E9-5C6F1C775431}">
      <formula1>"○,×"</formula1>
    </dataValidation>
    <dataValidation type="list" allowBlank="1" showInputMessage="1" showErrorMessage="1" sqref="H6:I6" xr:uid="{BC7C7364-9D10-4FBA-8AF2-99270F088BCB}">
      <formula1>"シャツのみ統一,パンツのみ統一,シャツ・パンツ共に統一,統一されていない"</formula1>
    </dataValidation>
  </dataValidations>
  <printOptions horizontalCentered="1"/>
  <pageMargins left="0" right="0" top="0.19685039370078741" bottom="0.19685039370078741" header="0.31496062992125984" footer="0.31496062992125984"/>
  <pageSetup paperSize="9" scale="89" fitToWidth="0" fitToHeight="0" orientation="landscape" r:id="rId1"/>
  <headerFooter alignWithMargins="0"/>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C81F8A-F91B-4409-BA61-967C2AB2BD0B}">
  <dimension ref="A1:C15"/>
  <sheetViews>
    <sheetView workbookViewId="0">
      <selection activeCell="C4" sqref="C4"/>
    </sheetView>
  </sheetViews>
  <sheetFormatPr defaultColWidth="8.88671875" defaultRowHeight="18" x14ac:dyDescent="0.2"/>
  <cols>
    <col min="1" max="1" width="30.44140625" style="143" bestFit="1" customWidth="1"/>
    <col min="2" max="2" width="9.88671875" style="143" customWidth="1"/>
    <col min="3" max="16384" width="8.88671875" style="143"/>
  </cols>
  <sheetData>
    <row r="1" spans="1:3" x14ac:dyDescent="0.2">
      <c r="B1" s="143" t="s">
        <v>372</v>
      </c>
      <c r="C1" s="143" t="s">
        <v>373</v>
      </c>
    </row>
    <row r="2" spans="1:3" x14ac:dyDescent="0.2">
      <c r="A2" s="143" t="s">
        <v>380</v>
      </c>
      <c r="B2" s="143" t="s">
        <v>375</v>
      </c>
      <c r="C2" s="143">
        <f>IF(ISBLANK('Ver5'!$D$3),1,0)</f>
        <v>1</v>
      </c>
    </row>
    <row r="3" spans="1:3" x14ac:dyDescent="0.2">
      <c r="A3" s="143" t="s">
        <v>120</v>
      </c>
      <c r="B3" s="143" t="s">
        <v>375</v>
      </c>
      <c r="C3" s="143">
        <f>IF(ISBLANK('Ver5'!$H$3),1,0)</f>
        <v>1</v>
      </c>
    </row>
    <row r="4" spans="1:3" x14ac:dyDescent="0.2">
      <c r="A4" s="143" t="s">
        <v>381</v>
      </c>
      <c r="B4" s="143" t="s">
        <v>375</v>
      </c>
      <c r="C4" s="143">
        <f>IF(ISBLANK('Ver5'!$K$3),1,0)</f>
        <v>0</v>
      </c>
    </row>
    <row r="5" spans="1:3" x14ac:dyDescent="0.2">
      <c r="A5" s="143" t="s">
        <v>374</v>
      </c>
      <c r="B5" s="143" t="s">
        <v>187</v>
      </c>
      <c r="C5" s="143">
        <f>IF(ISBLANK('Ver5'!$J$8),1,IF('Ver5'!$L$8=$B$5,1,0))</f>
        <v>1</v>
      </c>
    </row>
    <row r="6" spans="1:3" x14ac:dyDescent="0.2">
      <c r="A6" s="143" t="s">
        <v>19</v>
      </c>
      <c r="B6" s="143" t="s">
        <v>187</v>
      </c>
      <c r="C6" s="143">
        <f>COUNTIF('Ver5'!$L$10:$L$32,$B$6)</f>
        <v>0</v>
      </c>
    </row>
    <row r="7" spans="1:3" x14ac:dyDescent="0.2">
      <c r="A7" s="143" t="s">
        <v>19</v>
      </c>
      <c r="B7" s="143" t="s">
        <v>375</v>
      </c>
      <c r="C7" s="143">
        <f>COUNTBLANK('Ver5'!$L$10:$L$19) +COUNTBLANK('Ver5'!$L$21:$L$24)+COUNTBLANK('Ver5'!$L$26:$L$32)</f>
        <v>21</v>
      </c>
    </row>
    <row r="8" spans="1:3" x14ac:dyDescent="0.2">
      <c r="A8" s="143" t="s">
        <v>24</v>
      </c>
      <c r="B8" s="143" t="s">
        <v>187</v>
      </c>
      <c r="C8" s="143">
        <f>COUNTIF('Ver5'!$L$34:$L$42,$B$8)</f>
        <v>0</v>
      </c>
    </row>
    <row r="9" spans="1:3" x14ac:dyDescent="0.2">
      <c r="A9" s="143" t="s">
        <v>24</v>
      </c>
      <c r="B9" s="143" t="s">
        <v>375</v>
      </c>
      <c r="C9" s="143">
        <f>COUNTBLANK('Ver5'!$L$34:$L$42)</f>
        <v>9</v>
      </c>
    </row>
    <row r="10" spans="1:3" x14ac:dyDescent="0.2">
      <c r="A10" s="143" t="s">
        <v>376</v>
      </c>
      <c r="B10" s="143" t="s">
        <v>377</v>
      </c>
      <c r="C10" s="143">
        <f>IF('Ver5'!$L$43=$B$10,0,1)</f>
        <v>1</v>
      </c>
    </row>
    <row r="11" spans="1:3" x14ac:dyDescent="0.2">
      <c r="A11" s="144" t="s">
        <v>177</v>
      </c>
      <c r="C11" s="143">
        <f>COUNTBLANK('Ver5'!$A$46)</f>
        <v>1</v>
      </c>
    </row>
    <row r="12" spans="1:3" x14ac:dyDescent="0.2">
      <c r="A12" s="71" t="s">
        <v>178</v>
      </c>
      <c r="C12" s="143">
        <f>COUNTBLANK('Ver5'!$E$46)</f>
        <v>1</v>
      </c>
    </row>
    <row r="13" spans="1:3" x14ac:dyDescent="0.2">
      <c r="A13" s="145" t="s">
        <v>378</v>
      </c>
      <c r="C13" s="143">
        <f>COUNTBLANK('Ver5'!$G$46)</f>
        <v>1</v>
      </c>
    </row>
    <row r="14" spans="1:3" x14ac:dyDescent="0.2">
      <c r="A14" s="145"/>
    </row>
    <row r="15" spans="1:3" x14ac:dyDescent="0.2">
      <c r="C15" s="143">
        <f>SUM(C2:C13)</f>
        <v>37</v>
      </c>
    </row>
  </sheetData>
  <phoneticPr fontId="2"/>
  <pageMargins left="0.7" right="0.7" top="0.75" bottom="0.75" header="0.3" footer="0.3"/>
  <pageSetup paperSize="9" orientation="portrait" horizontalDpi="0"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H84"/>
  <sheetViews>
    <sheetView topLeftCell="A2" workbookViewId="0">
      <selection activeCell="C4" sqref="C4"/>
    </sheetView>
  </sheetViews>
  <sheetFormatPr defaultRowHeight="13.2" x14ac:dyDescent="0.2"/>
  <cols>
    <col min="1" max="1" width="33.44140625" customWidth="1"/>
  </cols>
  <sheetData>
    <row r="1" spans="1:8" x14ac:dyDescent="0.2">
      <c r="A1" s="18" t="s">
        <v>179</v>
      </c>
      <c r="B1" s="18" t="s">
        <v>180</v>
      </c>
      <c r="D1" t="s">
        <v>181</v>
      </c>
    </row>
    <row r="2" spans="1:8" x14ac:dyDescent="0.2">
      <c r="A2" s="18" t="s">
        <v>182</v>
      </c>
      <c r="B2" s="18" t="s">
        <v>183</v>
      </c>
      <c r="D2" t="s">
        <v>184</v>
      </c>
      <c r="H2" t="s">
        <v>185</v>
      </c>
    </row>
    <row r="3" spans="1:8" x14ac:dyDescent="0.2">
      <c r="A3" t="s">
        <v>186</v>
      </c>
      <c r="B3" s="18" t="s">
        <v>187</v>
      </c>
      <c r="D3" t="s">
        <v>188</v>
      </c>
    </row>
    <row r="4" spans="1:8" x14ac:dyDescent="0.2">
      <c r="A4" s="18" t="s">
        <v>189</v>
      </c>
      <c r="B4" s="18" t="s">
        <v>187</v>
      </c>
      <c r="D4" t="s">
        <v>190</v>
      </c>
    </row>
    <row r="5" spans="1:8" x14ac:dyDescent="0.2">
      <c r="A5" s="18"/>
      <c r="B5" s="18"/>
      <c r="D5" t="s">
        <v>191</v>
      </c>
    </row>
    <row r="6" spans="1:8" x14ac:dyDescent="0.2">
      <c r="D6" t="s">
        <v>192</v>
      </c>
    </row>
    <row r="7" spans="1:8" x14ac:dyDescent="0.2">
      <c r="A7" s="18"/>
      <c r="B7" s="18"/>
      <c r="D7" t="s">
        <v>193</v>
      </c>
    </row>
    <row r="8" spans="1:8" x14ac:dyDescent="0.2">
      <c r="A8" s="18"/>
      <c r="B8" s="18"/>
      <c r="D8" t="s">
        <v>194</v>
      </c>
    </row>
    <row r="9" spans="1:8" x14ac:dyDescent="0.2">
      <c r="A9" s="18" t="s">
        <v>195</v>
      </c>
      <c r="B9" s="18" t="s">
        <v>183</v>
      </c>
      <c r="D9" t="s">
        <v>196</v>
      </c>
    </row>
    <row r="10" spans="1:8" x14ac:dyDescent="0.2">
      <c r="A10" s="18" t="s">
        <v>197</v>
      </c>
      <c r="B10" s="18" t="s">
        <v>187</v>
      </c>
      <c r="D10" t="s">
        <v>198</v>
      </c>
    </row>
    <row r="11" spans="1:8" x14ac:dyDescent="0.2">
      <c r="D11" t="s">
        <v>199</v>
      </c>
    </row>
    <row r="12" spans="1:8" x14ac:dyDescent="0.2">
      <c r="A12" s="18" t="s">
        <v>22</v>
      </c>
      <c r="B12" s="18" t="s">
        <v>183</v>
      </c>
      <c r="D12" t="s">
        <v>200</v>
      </c>
    </row>
    <row r="13" spans="1:8" x14ac:dyDescent="0.2">
      <c r="A13" s="18" t="s">
        <v>201</v>
      </c>
      <c r="B13" s="18" t="s">
        <v>187</v>
      </c>
      <c r="D13" t="s">
        <v>202</v>
      </c>
    </row>
    <row r="14" spans="1:8" x14ac:dyDescent="0.2">
      <c r="A14" s="18" t="s">
        <v>179</v>
      </c>
      <c r="B14" s="18" t="s">
        <v>180</v>
      </c>
      <c r="D14" t="s">
        <v>203</v>
      </c>
    </row>
    <row r="15" spans="1:8" x14ac:dyDescent="0.2">
      <c r="D15" t="s">
        <v>204</v>
      </c>
    </row>
    <row r="16" spans="1:8" x14ac:dyDescent="0.2">
      <c r="A16" s="18" t="s">
        <v>179</v>
      </c>
      <c r="B16" s="18" t="s">
        <v>180</v>
      </c>
      <c r="D16" t="s">
        <v>205</v>
      </c>
    </row>
    <row r="17" spans="1:4" x14ac:dyDescent="0.2">
      <c r="A17" s="18" t="s">
        <v>206</v>
      </c>
      <c r="B17" s="18" t="s">
        <v>207</v>
      </c>
      <c r="D17" t="s">
        <v>208</v>
      </c>
    </row>
    <row r="18" spans="1:4" x14ac:dyDescent="0.2">
      <c r="A18" s="18" t="s">
        <v>137</v>
      </c>
      <c r="B18" s="18" t="s">
        <v>207</v>
      </c>
      <c r="D18" t="s">
        <v>209</v>
      </c>
    </row>
    <row r="19" spans="1:4" x14ac:dyDescent="0.2">
      <c r="A19" s="18" t="s">
        <v>210</v>
      </c>
      <c r="B19" s="18" t="s">
        <v>180</v>
      </c>
      <c r="D19" t="s">
        <v>211</v>
      </c>
    </row>
    <row r="20" spans="1:4" x14ac:dyDescent="0.2">
      <c r="A20" s="18" t="s">
        <v>212</v>
      </c>
      <c r="B20" s="18" t="s">
        <v>187</v>
      </c>
      <c r="D20" t="s">
        <v>213</v>
      </c>
    </row>
    <row r="21" spans="1:4" x14ac:dyDescent="0.2">
      <c r="A21" s="23"/>
      <c r="B21" s="18"/>
      <c r="D21" t="s">
        <v>214</v>
      </c>
    </row>
    <row r="22" spans="1:4" x14ac:dyDescent="0.2">
      <c r="A22" s="23" t="s">
        <v>179</v>
      </c>
      <c r="B22" s="18" t="s">
        <v>180</v>
      </c>
      <c r="D22" t="s">
        <v>215</v>
      </c>
    </row>
    <row r="23" spans="1:4" x14ac:dyDescent="0.2">
      <c r="A23" s="18" t="s">
        <v>146</v>
      </c>
      <c r="B23" s="18" t="s">
        <v>207</v>
      </c>
      <c r="D23" t="s">
        <v>216</v>
      </c>
    </row>
    <row r="24" spans="1:4" x14ac:dyDescent="0.2">
      <c r="A24" s="19" t="s">
        <v>217</v>
      </c>
      <c r="B24" s="18" t="s">
        <v>187</v>
      </c>
      <c r="D24" t="s">
        <v>218</v>
      </c>
    </row>
    <row r="25" spans="1:4" x14ac:dyDescent="0.2">
      <c r="A25" s="18" t="s">
        <v>153</v>
      </c>
      <c r="B25" s="18" t="s">
        <v>183</v>
      </c>
      <c r="D25" t="s">
        <v>219</v>
      </c>
    </row>
    <row r="26" spans="1:4" x14ac:dyDescent="0.2">
      <c r="A26" s="18" t="s">
        <v>144</v>
      </c>
      <c r="B26" s="18" t="s">
        <v>183</v>
      </c>
      <c r="D26" t="s">
        <v>220</v>
      </c>
    </row>
    <row r="27" spans="1:4" x14ac:dyDescent="0.2">
      <c r="A27" s="18" t="s">
        <v>221</v>
      </c>
      <c r="B27" s="18" t="s">
        <v>187</v>
      </c>
      <c r="D27" t="s">
        <v>222</v>
      </c>
    </row>
    <row r="28" spans="1:4" x14ac:dyDescent="0.2">
      <c r="A28" s="18" t="s">
        <v>179</v>
      </c>
      <c r="B28" s="18" t="s">
        <v>207</v>
      </c>
      <c r="D28" t="s">
        <v>223</v>
      </c>
    </row>
    <row r="29" spans="1:4" x14ac:dyDescent="0.2">
      <c r="A29" s="19"/>
      <c r="B29" s="18"/>
      <c r="D29" t="s">
        <v>224</v>
      </c>
    </row>
    <row r="30" spans="1:4" x14ac:dyDescent="0.2">
      <c r="A30" s="18" t="s">
        <v>174</v>
      </c>
      <c r="B30" s="18" t="s">
        <v>183</v>
      </c>
      <c r="D30" t="s">
        <v>225</v>
      </c>
    </row>
    <row r="31" spans="1:4" x14ac:dyDescent="0.2">
      <c r="A31" s="18" t="s">
        <v>226</v>
      </c>
      <c r="B31" s="18" t="s">
        <v>187</v>
      </c>
      <c r="D31" t="s">
        <v>227</v>
      </c>
    </row>
    <row r="32" spans="1:4" x14ac:dyDescent="0.2">
      <c r="A32" s="18" t="s">
        <v>179</v>
      </c>
      <c r="B32" s="18" t="s">
        <v>207</v>
      </c>
      <c r="D32" t="s">
        <v>228</v>
      </c>
    </row>
    <row r="33" spans="1:4" x14ac:dyDescent="0.2">
      <c r="D33" t="s">
        <v>229</v>
      </c>
    </row>
    <row r="34" spans="1:4" x14ac:dyDescent="0.2">
      <c r="A34" s="18" t="s">
        <v>139</v>
      </c>
      <c r="B34" s="18" t="s">
        <v>183</v>
      </c>
      <c r="D34" t="s">
        <v>230</v>
      </c>
    </row>
    <row r="35" spans="1:4" x14ac:dyDescent="0.2">
      <c r="A35" s="18" t="s">
        <v>231</v>
      </c>
      <c r="B35" s="18" t="s">
        <v>187</v>
      </c>
      <c r="D35" t="s">
        <v>232</v>
      </c>
    </row>
    <row r="36" spans="1:4" x14ac:dyDescent="0.2">
      <c r="A36" s="18" t="s">
        <v>233</v>
      </c>
      <c r="B36" s="18" t="s">
        <v>234</v>
      </c>
      <c r="D36" t="s">
        <v>235</v>
      </c>
    </row>
    <row r="37" spans="1:4" x14ac:dyDescent="0.2">
      <c r="A37" s="18"/>
      <c r="B37" s="18"/>
      <c r="D37" t="s">
        <v>236</v>
      </c>
    </row>
    <row r="38" spans="1:4" x14ac:dyDescent="0.2">
      <c r="D38" t="s">
        <v>237</v>
      </c>
    </row>
    <row r="39" spans="1:4" x14ac:dyDescent="0.2">
      <c r="A39" s="18" t="s">
        <v>238</v>
      </c>
      <c r="B39" s="18" t="s">
        <v>183</v>
      </c>
      <c r="D39" t="s">
        <v>239</v>
      </c>
    </row>
    <row r="40" spans="1:4" x14ac:dyDescent="0.2">
      <c r="A40" s="18" t="s">
        <v>240</v>
      </c>
      <c r="B40" s="18" t="s">
        <v>183</v>
      </c>
      <c r="D40" t="s">
        <v>241</v>
      </c>
    </row>
    <row r="41" spans="1:4" x14ac:dyDescent="0.2">
      <c r="A41" s="18" t="s">
        <v>242</v>
      </c>
      <c r="B41" s="18" t="s">
        <v>243</v>
      </c>
      <c r="D41" t="s">
        <v>244</v>
      </c>
    </row>
    <row r="42" spans="1:4" x14ac:dyDescent="0.2">
      <c r="A42" s="18" t="s">
        <v>179</v>
      </c>
      <c r="B42" s="18" t="s">
        <v>180</v>
      </c>
      <c r="D42" t="s">
        <v>245</v>
      </c>
    </row>
    <row r="43" spans="1:4" x14ac:dyDescent="0.2">
      <c r="A43" s="18"/>
      <c r="B43" s="18"/>
      <c r="D43" t="s">
        <v>246</v>
      </c>
    </row>
    <row r="44" spans="1:4" x14ac:dyDescent="0.2">
      <c r="A44" s="18" t="s">
        <v>135</v>
      </c>
      <c r="B44" s="18" t="s">
        <v>183</v>
      </c>
      <c r="D44" t="s">
        <v>247</v>
      </c>
    </row>
    <row r="45" spans="1:4" x14ac:dyDescent="0.2">
      <c r="A45" s="18" t="s">
        <v>248</v>
      </c>
      <c r="B45" s="18" t="s">
        <v>187</v>
      </c>
      <c r="D45" t="s">
        <v>249</v>
      </c>
    </row>
    <row r="46" spans="1:4" x14ac:dyDescent="0.2">
      <c r="A46" s="18" t="s">
        <v>179</v>
      </c>
      <c r="B46" s="18" t="s">
        <v>180</v>
      </c>
      <c r="D46" t="s">
        <v>250</v>
      </c>
    </row>
    <row r="47" spans="1:4" x14ac:dyDescent="0.2">
      <c r="D47" t="s">
        <v>251</v>
      </c>
    </row>
    <row r="48" spans="1:4" x14ac:dyDescent="0.2">
      <c r="A48" s="18" t="s">
        <v>179</v>
      </c>
      <c r="B48" s="18" t="s">
        <v>207</v>
      </c>
    </row>
    <row r="49" spans="1:2" x14ac:dyDescent="0.2">
      <c r="A49" s="18" t="s">
        <v>152</v>
      </c>
      <c r="B49" s="18" t="s">
        <v>183</v>
      </c>
    </row>
    <row r="50" spans="1:2" x14ac:dyDescent="0.2">
      <c r="A50" s="18" t="s">
        <v>252</v>
      </c>
      <c r="B50" s="18" t="s">
        <v>187</v>
      </c>
    </row>
    <row r="51" spans="1:2" x14ac:dyDescent="0.2">
      <c r="A51" s="18" t="s">
        <v>253</v>
      </c>
      <c r="B51" s="18" t="s">
        <v>187</v>
      </c>
    </row>
    <row r="52" spans="1:2" x14ac:dyDescent="0.2">
      <c r="A52" s="18"/>
      <c r="B52" s="18"/>
    </row>
    <row r="53" spans="1:2" x14ac:dyDescent="0.2">
      <c r="A53" s="18" t="s">
        <v>179</v>
      </c>
      <c r="B53" s="18" t="s">
        <v>180</v>
      </c>
    </row>
    <row r="54" spans="1:2" x14ac:dyDescent="0.2">
      <c r="A54" s="18" t="s">
        <v>158</v>
      </c>
      <c r="B54" s="18" t="s">
        <v>183</v>
      </c>
    </row>
    <row r="55" spans="1:2" x14ac:dyDescent="0.2">
      <c r="A55" s="18" t="s">
        <v>254</v>
      </c>
      <c r="B55" s="18" t="s">
        <v>187</v>
      </c>
    </row>
    <row r="57" spans="1:2" x14ac:dyDescent="0.2">
      <c r="A57" s="18" t="s">
        <v>159</v>
      </c>
      <c r="B57" s="18" t="s">
        <v>183</v>
      </c>
    </row>
    <row r="58" spans="1:2" x14ac:dyDescent="0.2">
      <c r="A58" s="18" t="s">
        <v>255</v>
      </c>
      <c r="B58" s="18" t="s">
        <v>187</v>
      </c>
    </row>
    <row r="59" spans="1:2" x14ac:dyDescent="0.2">
      <c r="A59" s="18" t="s">
        <v>256</v>
      </c>
      <c r="B59" s="18" t="s">
        <v>187</v>
      </c>
    </row>
    <row r="60" spans="1:2" x14ac:dyDescent="0.2">
      <c r="A60" s="18"/>
      <c r="B60" s="18"/>
    </row>
    <row r="61" spans="1:2" x14ac:dyDescent="0.2">
      <c r="A61" s="18"/>
      <c r="B61" s="18"/>
    </row>
    <row r="62" spans="1:2" x14ac:dyDescent="0.2">
      <c r="A62" s="18" t="s">
        <v>170</v>
      </c>
      <c r="B62" s="18" t="s">
        <v>183</v>
      </c>
    </row>
    <row r="63" spans="1:2" x14ac:dyDescent="0.2">
      <c r="A63" s="18" t="s">
        <v>257</v>
      </c>
      <c r="B63" s="18" t="s">
        <v>187</v>
      </c>
    </row>
    <row r="64" spans="1:2" x14ac:dyDescent="0.2">
      <c r="A64" s="18" t="s">
        <v>179</v>
      </c>
      <c r="B64" s="18" t="s">
        <v>180</v>
      </c>
    </row>
    <row r="66" spans="1:2" x14ac:dyDescent="0.2">
      <c r="A66" s="18" t="s">
        <v>161</v>
      </c>
      <c r="B66" s="18" t="s">
        <v>183</v>
      </c>
    </row>
    <row r="67" spans="1:2" x14ac:dyDescent="0.2">
      <c r="A67" s="18" t="s">
        <v>258</v>
      </c>
      <c r="B67" s="18" t="s">
        <v>187</v>
      </c>
    </row>
    <row r="68" spans="1:2" x14ac:dyDescent="0.2">
      <c r="A68" s="18" t="s">
        <v>179</v>
      </c>
      <c r="B68" s="18" t="s">
        <v>207</v>
      </c>
    </row>
    <row r="70" spans="1:2" x14ac:dyDescent="0.2">
      <c r="A70" s="18" t="s">
        <v>179</v>
      </c>
      <c r="B70" s="18" t="s">
        <v>207</v>
      </c>
    </row>
    <row r="71" spans="1:2" x14ac:dyDescent="0.2">
      <c r="A71" s="18" t="s">
        <v>164</v>
      </c>
      <c r="B71" s="18" t="s">
        <v>183</v>
      </c>
    </row>
    <row r="72" spans="1:2" x14ac:dyDescent="0.2">
      <c r="A72" s="18" t="s">
        <v>259</v>
      </c>
      <c r="B72" s="18" t="s">
        <v>187</v>
      </c>
    </row>
    <row r="73" spans="1:2" x14ac:dyDescent="0.2">
      <c r="A73" s="18" t="s">
        <v>260</v>
      </c>
      <c r="B73" s="18" t="s">
        <v>187</v>
      </c>
    </row>
    <row r="75" spans="1:2" x14ac:dyDescent="0.2">
      <c r="A75" s="18" t="s">
        <v>261</v>
      </c>
      <c r="B75" s="18" t="s">
        <v>183</v>
      </c>
    </row>
    <row r="76" spans="1:2" x14ac:dyDescent="0.2">
      <c r="A76" s="18" t="s">
        <v>262</v>
      </c>
      <c r="B76" s="18" t="s">
        <v>187</v>
      </c>
    </row>
    <row r="77" spans="1:2" x14ac:dyDescent="0.2">
      <c r="A77" s="18" t="s">
        <v>263</v>
      </c>
      <c r="B77" s="18" t="s">
        <v>187</v>
      </c>
    </row>
    <row r="78" spans="1:2" x14ac:dyDescent="0.2">
      <c r="A78" s="18" t="s">
        <v>179</v>
      </c>
      <c r="B78" s="18" t="s">
        <v>180</v>
      </c>
    </row>
    <row r="80" spans="1:2" x14ac:dyDescent="0.2">
      <c r="A80" s="18" t="s">
        <v>264</v>
      </c>
      <c r="B80" s="18" t="s">
        <v>265</v>
      </c>
    </row>
    <row r="81" spans="1:2" x14ac:dyDescent="0.2">
      <c r="A81" s="18" t="s">
        <v>266</v>
      </c>
      <c r="B81" s="18" t="s">
        <v>267</v>
      </c>
    </row>
    <row r="83" spans="1:2" x14ac:dyDescent="0.2">
      <c r="A83" s="18"/>
    </row>
    <row r="84" spans="1:2" x14ac:dyDescent="0.2">
      <c r="A84" s="18"/>
    </row>
  </sheetData>
  <phoneticPr fontId="2"/>
  <pageMargins left="0.7" right="0.7" top="0.75" bottom="0.75" header="0.3" footer="0.3"/>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4</vt:i4>
      </vt:variant>
    </vt:vector>
  </HeadingPairs>
  <TitlesOfParts>
    <vt:vector size="9" baseType="lpstr">
      <vt:lpstr>Ver5-0</vt:lpstr>
      <vt:lpstr>Ver5</vt:lpstr>
      <vt:lpstr>Ver4</vt:lpstr>
      <vt:lpstr>データチェック</vt:lpstr>
      <vt:lpstr>リスト</vt:lpstr>
      <vt:lpstr>'Ver4'!Print_Area</vt:lpstr>
      <vt:lpstr>'Ver5'!Print_Area</vt:lpstr>
      <vt:lpstr>'Ver5-0'!Print_Area</vt:lpstr>
      <vt:lpstr>エラー数</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JDBA競技委員会</dc:creator>
  <cp:keywords/>
  <dc:description/>
  <cp:lastModifiedBy>守 長谷川</cp:lastModifiedBy>
  <cp:revision/>
  <cp:lastPrinted>2024-01-11T14:34:21Z</cp:lastPrinted>
  <dcterms:created xsi:type="dcterms:W3CDTF">2015-01-29T06:47:27Z</dcterms:created>
  <dcterms:modified xsi:type="dcterms:W3CDTF">2024-02-08T21:29:12Z</dcterms:modified>
  <cp:category/>
  <cp:contentStatus/>
</cp:coreProperties>
</file>